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.Иванова и М.Цвяткова\Otchet 2016 Ob.savet\"/>
    </mc:Choice>
  </mc:AlternateContent>
  <bookViews>
    <workbookView xWindow="0" yWindow="0" windowWidth="21600" windowHeight="8640"/>
  </bookViews>
  <sheets>
    <sheet name="Приложение № 15" sheetId="5" r:id="rId1"/>
  </sheets>
  <calcPr calcId="162913"/>
</workbook>
</file>

<file path=xl/calcChain.xml><?xml version="1.0" encoding="utf-8"?>
<calcChain xmlns="http://schemas.openxmlformats.org/spreadsheetml/2006/main">
  <c r="I80" i="5" l="1"/>
  <c r="H80" i="5"/>
  <c r="G80" i="5"/>
  <c r="F80" i="5"/>
  <c r="J78" i="5"/>
  <c r="J80" i="5" s="1"/>
  <c r="J97" i="5"/>
  <c r="I97" i="5"/>
  <c r="H97" i="5"/>
  <c r="G97" i="5"/>
  <c r="F97" i="5"/>
  <c r="J87" i="5"/>
  <c r="J42" i="5" l="1"/>
  <c r="N26" i="5" l="1"/>
  <c r="L26" i="5"/>
  <c r="J25" i="5"/>
  <c r="M25" i="5" s="1"/>
  <c r="K26" i="5"/>
  <c r="J24" i="5"/>
  <c r="M24" i="5" s="1"/>
  <c r="I26" i="5"/>
  <c r="H26" i="5"/>
  <c r="G26" i="5"/>
  <c r="J22" i="5" l="1"/>
  <c r="M22" i="5" s="1"/>
  <c r="J89" i="5" l="1"/>
  <c r="I89" i="5"/>
  <c r="H89" i="5"/>
  <c r="G89" i="5"/>
  <c r="F89" i="5"/>
  <c r="D68" i="5"/>
  <c r="K42" i="5"/>
  <c r="A42" i="5"/>
  <c r="H42" i="5" s="1"/>
  <c r="L42" i="5" l="1"/>
  <c r="G106" i="5" l="1"/>
  <c r="F106" i="5"/>
  <c r="G59" i="5" l="1"/>
  <c r="F59" i="5"/>
  <c r="J18" i="5" l="1"/>
  <c r="J19" i="5"/>
  <c r="M19" i="5" s="1"/>
  <c r="J20" i="5"/>
  <c r="M20" i="5" s="1"/>
  <c r="J21" i="5"/>
  <c r="M21" i="5" s="1"/>
  <c r="J23" i="5"/>
  <c r="M23" i="5" s="1"/>
  <c r="J17" i="5"/>
  <c r="M17" i="5" s="1"/>
  <c r="J16" i="5"/>
  <c r="M18" i="5" l="1"/>
  <c r="J26" i="5"/>
  <c r="M16" i="5"/>
  <c r="M26" i="5" s="1"/>
</calcChain>
</file>

<file path=xl/sharedStrings.xml><?xml version="1.0" encoding="utf-8"?>
<sst xmlns="http://schemas.openxmlformats.org/spreadsheetml/2006/main" count="262" uniqueCount="150">
  <si>
    <t>Забележки:</t>
  </si>
  <si>
    <t>в т.ч.:</t>
  </si>
  <si>
    <t>ОБЩО</t>
  </si>
  <si>
    <t>Код по ЕБК</t>
  </si>
  <si>
    <t>Описание на дълга</t>
  </si>
  <si>
    <t>Б. ИЗДАДЕНИ ОБЩИНСКИ ГАРАНЦИИ</t>
  </si>
  <si>
    <t xml:space="preserve">Размер на дълга по договор </t>
  </si>
  <si>
    <t>Кредитор</t>
  </si>
  <si>
    <t>Остатъчен размер на дълга към 01.01.2016 г. (в лева)</t>
  </si>
  <si>
    <t>Остатъчен размер на дълга към 31.12.2016 г. (в лева)</t>
  </si>
  <si>
    <t>Краен срок за погасяване</t>
  </si>
  <si>
    <t>Валута /BGN, EUR, USD, JPY/</t>
  </si>
  <si>
    <r>
      <t xml:space="preserve">Усвоен дълг </t>
    </r>
    <r>
      <rPr>
        <b/>
        <i/>
        <sz val="12"/>
        <rFont val="Times New Roman"/>
        <family val="1"/>
        <charset val="204"/>
      </rPr>
      <t>през</t>
    </r>
    <r>
      <rPr>
        <b/>
        <sz val="12"/>
        <rFont val="Times New Roman"/>
        <family val="1"/>
        <charset val="204"/>
      </rPr>
      <t xml:space="preserve"> 2016 г. /в лева/</t>
    </r>
  </si>
  <si>
    <r>
      <t xml:space="preserve">Извършени разходи по дълга </t>
    </r>
    <r>
      <rPr>
        <b/>
        <i/>
        <sz val="12"/>
        <rFont val="Times New Roman"/>
        <family val="1"/>
        <charset val="204"/>
      </rPr>
      <t>през</t>
    </r>
    <r>
      <rPr>
        <b/>
        <sz val="12"/>
        <rFont val="Times New Roman"/>
        <family val="1"/>
        <charset val="204"/>
      </rPr>
      <t xml:space="preserve"> 2016 г. /в лева/</t>
    </r>
  </si>
  <si>
    <t>Предназначение на дълга</t>
  </si>
  <si>
    <t>ИНФОРМАЦИЯ</t>
  </si>
  <si>
    <r>
      <t xml:space="preserve">Извършени погашения по </t>
    </r>
    <r>
      <rPr>
        <b/>
        <i/>
        <sz val="12"/>
        <rFont val="Times New Roman"/>
        <family val="1"/>
        <charset val="204"/>
      </rPr>
      <t>главница</t>
    </r>
    <r>
      <rPr>
        <b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през</t>
    </r>
    <r>
      <rPr>
        <b/>
        <sz val="12"/>
        <rFont val="Times New Roman"/>
        <family val="1"/>
        <charset val="204"/>
      </rPr>
      <t xml:space="preserve"> 2016 г. /в лева/</t>
    </r>
  </si>
  <si>
    <t xml:space="preserve">разходи за лихви </t>
  </si>
  <si>
    <t xml:space="preserve">др.разходи (такси, комисионни и др.) </t>
  </si>
  <si>
    <t>Номер на издадената общинска гаранция</t>
  </si>
  <si>
    <t>Бенефициент на гаранцията</t>
  </si>
  <si>
    <t>Дата на издаване на гаранцията</t>
  </si>
  <si>
    <t>Остатъчен размер на гаранцията към 01.01.2016 г. /лева/</t>
  </si>
  <si>
    <t>Остатъчен размер на гаранцията към 31.12.2016 г. /лева/</t>
  </si>
  <si>
    <t>Информацията се попълва за издадените от общината гаранции (по смисъла на глава Шеста от ЗОД), които към 01.01.2016 г. са били активни, както и за гаранциите, издадени през 2016 г.</t>
  </si>
  <si>
    <t>Размер на издадената гаранция от лицето по чл.8а от ЗОД</t>
  </si>
  <si>
    <t>Кредитор на бенефициента, на който лицето по чл.8а от ЗОД е издало гаранцията</t>
  </si>
  <si>
    <t xml:space="preserve">Общо извършени плащания по дълга през 2016 г. по главница и разходи /в лева/ </t>
  </si>
  <si>
    <t>Кредитор на лицето по чл.8а от ЗОД</t>
  </si>
  <si>
    <t>Година на издаване на гаранцията</t>
  </si>
  <si>
    <t>Остатъчен размер на дълга на бенефициента към 01.01.2016 г. /лева/</t>
  </si>
  <si>
    <t>Остатъчен размер на дълга на бенефициента към 31.12.2016 г. /лева/</t>
  </si>
  <si>
    <t>Изравнителна субсидия - отчетни данни</t>
  </si>
  <si>
    <t>Бюджетни приходи - отчетни данни</t>
  </si>
  <si>
    <t>Средногодишен размер на изравнителната субсидия и приходи</t>
  </si>
  <si>
    <t>Съотношение на плащанията по дълга към средногодишния размер на изравнителната и приходите (%)</t>
  </si>
  <si>
    <t>2013 г.</t>
  </si>
  <si>
    <t>2014 г.</t>
  </si>
  <si>
    <t>2015 г.</t>
  </si>
  <si>
    <t>к.1</t>
  </si>
  <si>
    <t>к.2</t>
  </si>
  <si>
    <t>к.3</t>
  </si>
  <si>
    <t>к.4</t>
  </si>
  <si>
    <t>к.5</t>
  </si>
  <si>
    <t>к.6</t>
  </si>
  <si>
    <t>к.9</t>
  </si>
  <si>
    <t>к.10</t>
  </si>
  <si>
    <t>к.11 (к.9 - к.10)</t>
  </si>
  <si>
    <t>к.12 (к.11/к.8)*100</t>
  </si>
  <si>
    <t>к.7</t>
  </si>
  <si>
    <t>к.8</t>
  </si>
  <si>
    <t>к.11</t>
  </si>
  <si>
    <t>к.12</t>
  </si>
  <si>
    <t>к.13 (к.9+к.10)</t>
  </si>
  <si>
    <t>к.14</t>
  </si>
  <si>
    <t>к.1 (к.2+к.3+к.4+к.5+к.6+к.7)</t>
  </si>
  <si>
    <t>к.8 (к.1 /3 )</t>
  </si>
  <si>
    <t xml:space="preserve">  а) плащания по заеми от лица, попадащи в сектор "Държавно управление", съгласно чл.32, ал.5 от ЗПФ (заеми от ПУДООС; заеми от ФЕЕ; безлихвени заеми от ЦБ; заеми, отпуснати по реда на ДДС 6/2011; заем от др.община)</t>
  </si>
  <si>
    <t>Общ размер на изравнителната субсидия и приходи за последните три години /на база данни от годишните отчети за изпълнението на бюджета на общината/</t>
  </si>
  <si>
    <t>Кредитор на бенефициента на издадената общинска гаранция</t>
  </si>
  <si>
    <t xml:space="preserve">Б.1. СЪОТНОШЕНИЕ по чл.32, ал.2 ОТ ЗПФ </t>
  </si>
  <si>
    <t>к.4 (к.1/(к.2+к.3)*100</t>
  </si>
  <si>
    <t>Изравнителна субсидия - отчетни данни за 2015 г.</t>
  </si>
  <si>
    <t>Бюджетни приходи - отчетни данни за 2015 г.</t>
  </si>
  <si>
    <r>
      <t xml:space="preserve">Номинал на издадените общински гаранции </t>
    </r>
    <r>
      <rPr>
        <b/>
        <i/>
        <sz val="12"/>
        <rFont val="Times New Roman"/>
        <family val="1"/>
        <charset val="204"/>
      </rPr>
      <t xml:space="preserve">през 2016 г. </t>
    </r>
  </si>
  <si>
    <t>Бенефициент на гаранцията, издадена от лицето по чл.8а от ЗОД</t>
  </si>
  <si>
    <t xml:space="preserve">к.10 </t>
  </si>
  <si>
    <r>
      <t xml:space="preserve">Извършени разходи (лихви, такси и др.) по дълга </t>
    </r>
    <r>
      <rPr>
        <b/>
        <i/>
        <sz val="12"/>
        <rFont val="Times New Roman"/>
        <family val="1"/>
        <charset val="204"/>
      </rPr>
      <t>през</t>
    </r>
    <r>
      <rPr>
        <b/>
        <sz val="12"/>
        <rFont val="Times New Roman"/>
        <family val="1"/>
        <charset val="204"/>
      </rPr>
      <t xml:space="preserve"> 2016 г. /в лева/</t>
    </r>
  </si>
  <si>
    <t>1. В справката се попълват данни за задълженията, представляващи дълг по смисъла на чл.3 от ЗОД.  Не се включват данните за заемите, които не влизат в обхвата на чл.3 от ЗОД (вътрешни за общината заеми - заеми между бюджетната й сметка, СЕС и сметката за чужди средства - §76-00 и § 78-33).</t>
  </si>
  <si>
    <r>
      <t>в т.ч.:                          плащания по дълга, които се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изключват</t>
    </r>
    <r>
      <rPr>
        <b/>
        <sz val="12"/>
        <rFont val="Times New Roman"/>
        <family val="1"/>
        <charset val="204"/>
      </rPr>
      <t xml:space="preserve"> от съотношени-ето </t>
    </r>
  </si>
  <si>
    <t>А.1.    СЪОТНОШЕНИЕ по чл.32, ал.1 от ЗПФ</t>
  </si>
  <si>
    <t>k.10 (к.11+к.12)</t>
  </si>
  <si>
    <t>А.    ОБЩИНСКИ ДЪЛГ (емисии, договори за общински заеми и др.задължения, представляващи дълг по смисъла на чл.3 от ЗОД)</t>
  </si>
  <si>
    <t>2. Информацията се попълва за дългове, които към 01.01.2016 г. са били поети (сключени договори, възнинали задължения), както и за дълговете, които са поети през 2016 г., включително и за тези, които са погасени през 2016 г. Информация за дългове, които към 31.12.2015 г. са приключили, не се попълва.</t>
  </si>
  <si>
    <r>
      <t xml:space="preserve">3. В  случай, че се попълват данни за дългове, които са </t>
    </r>
    <r>
      <rPr>
        <i/>
        <sz val="10"/>
        <rFont val="Times New Roman"/>
        <family val="1"/>
        <charset val="204"/>
      </rPr>
      <t>поети и погасени през 2016 г.</t>
    </r>
    <r>
      <rPr>
        <sz val="10"/>
        <rFont val="Times New Roman"/>
        <family val="1"/>
        <charset val="204"/>
      </rPr>
      <t>, данните в к.7 и к.14 следва да са с нулев размер, а в к. 8 и к.9 следва да са с еднакъв размер.</t>
    </r>
  </si>
  <si>
    <t xml:space="preserve">4. За дълга с фиксиран курс на валутата (в лева, евро), остатъчният размер към 31.12.2016 г. /к.14/ следва да е равен на к.7+к.8-к.9. За дълга във валута с плаващ курс (USD, JPY), левовата равностойност на остатъчния размер към 31.12.2016 г. (к.14) се посочва като се използва съответния курс на БНБ за валутата. </t>
  </si>
  <si>
    <t>5. Остатъчен размер на дълга към 01.01.2016 г. и към 31.12.2016 г. е дълга по счетоводни данни, съответно към двата периода.</t>
  </si>
  <si>
    <t>1. Числото в к.9 следва да отговаря на числото в к.13 на реда "ОБЩО" в Таблица А "ОБЩИНСКИ ДЪЛГ (емисии, договори за общински заеми и др.задължения, представляващи дълг по смисъла на чл.3 от ЗОД)</t>
  </si>
  <si>
    <t>2. В к.10 се посочва общия размер на плащанията през 2016 г., които следва да се изключват от съотношението. За 2016 г. те са:</t>
  </si>
  <si>
    <r>
      <t xml:space="preserve">  б) плащания по ЕСКО договори, съгласно </t>
    </r>
    <r>
      <rPr>
        <b/>
        <sz val="10"/>
        <rFont val="Times New Roman"/>
        <family val="1"/>
        <charset val="204"/>
      </rPr>
      <t>чл.88 от ЗДБРБ за 2016 г.</t>
    </r>
  </si>
  <si>
    <r>
      <t xml:space="preserve">  в) </t>
    </r>
    <r>
      <rPr>
        <i/>
        <sz val="10"/>
        <rFont val="Times New Roman"/>
        <family val="1"/>
        <charset val="204"/>
      </rPr>
      <t>частта</t>
    </r>
    <r>
      <rPr>
        <sz val="10"/>
        <rFont val="Times New Roman"/>
        <family val="1"/>
        <charset val="204"/>
      </rPr>
      <t xml:space="preserve"> от плащанията </t>
    </r>
    <r>
      <rPr>
        <i/>
        <sz val="10"/>
        <rFont val="Times New Roman"/>
        <family val="1"/>
        <charset val="204"/>
      </rPr>
      <t>по главницата</t>
    </r>
    <r>
      <rPr>
        <sz val="10"/>
        <rFont val="Times New Roman"/>
        <family val="1"/>
        <charset val="204"/>
      </rPr>
      <t xml:space="preserve"> по съществуващ дълг през 2016 г., която е погасена чрез нов, рефинансиращ заем, съгласно </t>
    </r>
    <r>
      <rPr>
        <b/>
        <sz val="10"/>
        <rFont val="Times New Roman"/>
        <family val="1"/>
        <charset val="204"/>
      </rPr>
      <t xml:space="preserve">чл.86, ал.3 </t>
    </r>
    <r>
      <rPr>
        <sz val="10"/>
        <rFont val="Times New Roman"/>
        <family val="1"/>
        <charset val="204"/>
      </rPr>
      <t xml:space="preserve">от ЗДБРБ </t>
    </r>
    <r>
      <rPr>
        <b/>
        <sz val="10"/>
        <rFont val="Times New Roman"/>
        <family val="1"/>
        <charset val="204"/>
      </rPr>
      <t>за 2017 г.</t>
    </r>
  </si>
  <si>
    <t xml:space="preserve">Плащания по дълга, влизащи в изчислението на съотношени-ето през 2016 </t>
  </si>
  <si>
    <t>Размер на издадената от общината гаранция /в лева/</t>
  </si>
  <si>
    <t>Забележка:</t>
  </si>
  <si>
    <t xml:space="preserve">Съотношение на номинала на издадените през 2016 г. общински гаранции и общата сума на приходите и  изравнителна субсидия </t>
  </si>
  <si>
    <r>
      <t xml:space="preserve">Г. ИЗДАДЕНИ ГАРАНЦИИ </t>
    </r>
    <r>
      <rPr>
        <b/>
        <i/>
        <sz val="12"/>
        <rFont val="Times New Roman"/>
        <family val="1"/>
        <charset val="204"/>
      </rPr>
      <t>ОТ</t>
    </r>
    <r>
      <rPr>
        <b/>
        <i/>
        <u/>
        <sz val="12"/>
        <rFont val="Times New Roman"/>
        <family val="1"/>
        <charset val="204"/>
      </rPr>
      <t xml:space="preserve"> ЛИЦАТА</t>
    </r>
    <r>
      <rPr>
        <b/>
        <u/>
        <sz val="12"/>
        <rFont val="Times New Roman"/>
        <family val="1"/>
        <charset val="204"/>
      </rPr>
      <t xml:space="preserve"> по чл.8а от ЗОД</t>
    </r>
  </si>
  <si>
    <r>
      <t xml:space="preserve">В. ДЪЛГ </t>
    </r>
    <r>
      <rPr>
        <b/>
        <u/>
        <sz val="12"/>
        <rFont val="Times New Roman"/>
        <family val="1"/>
        <charset val="204"/>
      </rPr>
      <t>НА ЛИЦАТА ПО чл.8а от</t>
    </r>
    <r>
      <rPr>
        <b/>
        <sz val="12"/>
        <rFont val="Times New Roman"/>
        <family val="1"/>
        <charset val="204"/>
      </rPr>
      <t xml:space="preserve"> ЗОД</t>
    </r>
  </si>
  <si>
    <t xml:space="preserve">Краен срок за погасяване </t>
  </si>
  <si>
    <t>Остатъчен размер на дълга на лицето към 01.01.2016 г. (в лева)</t>
  </si>
  <si>
    <t>Остатъчен размер на дълга на лицето към 31.12.2016 г. (в лева)</t>
  </si>
  <si>
    <t xml:space="preserve">за общинския дълг, издадените общински гаранции, съотношението на плащанията, дълга на лицата по чл.8а от Закона за общинския дълг и издадените от тях гаранции през 2016 година </t>
  </si>
  <si>
    <t>на община Габрово</t>
  </si>
  <si>
    <t>1. Дългосрочен кредит</t>
  </si>
  <si>
    <t>ФЛАГ ЕАД</t>
  </si>
  <si>
    <t>BGN</t>
  </si>
  <si>
    <t>Допълнителни 
възстановителни дейности по уличната мрежа, допринасящи за интегрирано изпълнение на проект "Интегриран проект за водния цикъл на гр.Габрово"</t>
  </si>
  <si>
    <t>Съфинансиране
 по проект "Изграждане на привлекателна, достъпна и зелена градска среда"</t>
  </si>
  <si>
    <t>3. Търговски кредит</t>
  </si>
  <si>
    <t>4. Търговски кредит</t>
  </si>
  <si>
    <t>5. Търговски кредит</t>
  </si>
  <si>
    <t>6. Търговски кредит</t>
  </si>
  <si>
    <t>7. Търговски кредит</t>
  </si>
  <si>
    <t>8. Търговски кредит</t>
  </si>
  <si>
    <t>Технотерм 
инженеринг ЕАД</t>
  </si>
  <si>
    <t>Газификация 
ОУ "Христо Ботев"</t>
  </si>
  <si>
    <t>Газификация 
НУ "Васил Ленски"</t>
  </si>
  <si>
    <t>Газификация 
ОУ "Св.Св.Кирил и Методий"</t>
  </si>
  <si>
    <t>Газификация 
ОУ "Неофит Рилски"</t>
  </si>
  <si>
    <t>Газификация 
ПМГ "Акад.Иван Гюзелев"</t>
  </si>
  <si>
    <t>Газификация 
ОУ "Иван Вазов"</t>
  </si>
  <si>
    <t>25.12.2021 г.</t>
  </si>
  <si>
    <t>25.12.2018 г.</t>
  </si>
  <si>
    <t>15.03.2021 г.</t>
  </si>
  <si>
    <t>01.11.2017</t>
  </si>
  <si>
    <t>31.12.2018</t>
  </si>
  <si>
    <t>25.06.2018</t>
  </si>
  <si>
    <t>10.12.2018</t>
  </si>
  <si>
    <t>09.12.2017</t>
  </si>
  <si>
    <t>1. Издадена на 18.11.2013 г.</t>
  </si>
  <si>
    <t>Общински пътнически транспорт ЕООД</t>
  </si>
  <si>
    <t>Банка ДСК ЕАД</t>
  </si>
  <si>
    <t>2. ОССД-01-01-288/10.08.2016 г.</t>
  </si>
  <si>
    <t>10. Безлихвен заем</t>
  </si>
  <si>
    <t>9. Безлихвен заем</t>
  </si>
  <si>
    <t>31.12.2016</t>
  </si>
  <si>
    <t>Оперативна програма "Околна среда"</t>
  </si>
  <si>
    <t>Разплащане по проект №58111-77-268 "Интегриран проект за водния цикъл на град Габрово"</t>
  </si>
  <si>
    <t>Разплащане по проект №DIR-5112122-1-66 "Изграждане на регионална система за управление на отпадъците в регион Габрово"</t>
  </si>
  <si>
    <t>1. Банков кредит</t>
  </si>
  <si>
    <t>2. Договор с АВиК</t>
  </si>
  <si>
    <t>Банка Пиреус</t>
  </si>
  <si>
    <t>АВиК</t>
  </si>
  <si>
    <t>28.09.2023 г.</t>
  </si>
  <si>
    <t>01.05.2031 г.</t>
  </si>
  <si>
    <t>Г.1. "В и К" ООД гр.Габрово</t>
  </si>
  <si>
    <t>Номер на издадената гаранция</t>
  </si>
  <si>
    <t>1. №043052/09346</t>
  </si>
  <si>
    <t>1.Лизинг за закупуване на автомобил</t>
  </si>
  <si>
    <t>Венци Габрово ЕООД</t>
  </si>
  <si>
    <t>В.2. "В и К" ООД гр.Габрово</t>
  </si>
  <si>
    <t>В.3.  МБАЛ "Д-р Тота Венкова" гр.Габрово</t>
  </si>
  <si>
    <t>В.1. "Общински пътнически транспорт" ЕООД  гр.Габрово</t>
  </si>
  <si>
    <t>1. Целеви инвестиционен кредит</t>
  </si>
  <si>
    <t>2. Кредит за текущи разходи</t>
  </si>
  <si>
    <t>БДСК</t>
  </si>
  <si>
    <t>09.09.2023 г.</t>
  </si>
  <si>
    <t>24.06.2023 г.</t>
  </si>
  <si>
    <t>към Решение №</t>
  </si>
  <si>
    <t>на Общински съвет Габрово</t>
  </si>
  <si>
    <t>Приложение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</si>
</sst>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4" fillId="0" borderId="1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6" fillId="2" borderId="5" xfId="1" applyFont="1" applyFill="1" applyBorder="1" applyAlignment="1">
      <alignment vertical="center" wrapText="1"/>
    </xf>
    <xf numFmtId="0" fontId="6" fillId="2" borderId="7" xfId="1" applyFont="1" applyFill="1" applyBorder="1" applyAlignment="1">
      <alignment vertical="center" wrapText="1"/>
    </xf>
    <xf numFmtId="0" fontId="6" fillId="2" borderId="9" xfId="1" applyFont="1" applyFill="1" applyBorder="1" applyAlignment="1">
      <alignment vertical="center" wrapText="1"/>
    </xf>
    <xf numFmtId="0" fontId="4" fillId="2" borderId="7" xfId="1" applyFont="1" applyFill="1" applyBorder="1" applyAlignment="1">
      <alignment horizontal="left" vertical="top"/>
    </xf>
    <xf numFmtId="0" fontId="4" fillId="2" borderId="7" xfId="1" applyFont="1" applyFill="1" applyBorder="1" applyAlignment="1">
      <alignment horizontal="center" vertical="top"/>
    </xf>
    <xf numFmtId="0" fontId="6" fillId="0" borderId="0" xfId="1" applyFont="1" applyFill="1" applyBorder="1" applyAlignment="1">
      <alignment vertical="justify"/>
    </xf>
    <xf numFmtId="0" fontId="6" fillId="0" borderId="0" xfId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vertical="justify"/>
    </xf>
    <xf numFmtId="0" fontId="5" fillId="0" borderId="1" xfId="1" applyFont="1" applyFill="1" applyBorder="1" applyAlignment="1">
      <alignment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8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1" fontId="10" fillId="2" borderId="5" xfId="1" applyNumberFormat="1" applyFont="1" applyFill="1" applyBorder="1" applyAlignment="1">
      <alignment horizontal="center" vertical="center" wrapText="1"/>
    </xf>
    <xf numFmtId="1" fontId="10" fillId="2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/>
    <xf numFmtId="0" fontId="10" fillId="0" borderId="0" xfId="1" applyFont="1" applyBorder="1"/>
    <xf numFmtId="0" fontId="2" fillId="0" borderId="0" xfId="1" applyFont="1" applyFill="1" applyBorder="1"/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10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/>
    </xf>
    <xf numFmtId="3" fontId="2" fillId="0" borderId="0" xfId="1" applyNumberFormat="1" applyFont="1" applyFill="1" applyBorder="1"/>
    <xf numFmtId="0" fontId="5" fillId="0" borderId="1" xfId="1" applyFont="1" applyFill="1" applyBorder="1" applyAlignment="1">
      <alignment wrapText="1"/>
    </xf>
    <xf numFmtId="3" fontId="5" fillId="0" borderId="1" xfId="1" applyNumberFormat="1" applyFont="1" applyFill="1" applyBorder="1" applyAlignment="1"/>
    <xf numFmtId="3" fontId="5" fillId="0" borderId="1" xfId="0" applyNumberFormat="1" applyFont="1" applyBorder="1"/>
    <xf numFmtId="3" fontId="5" fillId="2" borderId="1" xfId="0" applyNumberFormat="1" applyFont="1" applyFill="1" applyBorder="1"/>
    <xf numFmtId="0" fontId="4" fillId="2" borderId="1" xfId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1" applyFont="1" applyBorder="1"/>
    <xf numFmtId="3" fontId="5" fillId="0" borderId="5" xfId="1" applyNumberFormat="1" applyFont="1" applyFill="1" applyBorder="1" applyAlignment="1"/>
    <xf numFmtId="3" fontId="5" fillId="2" borderId="1" xfId="1" applyNumberFormat="1" applyFont="1" applyFill="1" applyBorder="1" applyAlignment="1"/>
    <xf numFmtId="3" fontId="5" fillId="0" borderId="7" xfId="1" applyNumberFormat="1" applyFont="1" applyFill="1" applyBorder="1" applyAlignment="1"/>
    <xf numFmtId="3" fontId="5" fillId="0" borderId="8" xfId="1" applyNumberFormat="1" applyFont="1" applyFill="1" applyBorder="1" applyAlignment="1"/>
    <xf numFmtId="3" fontId="5" fillId="0" borderId="2" xfId="1" applyNumberFormat="1" applyFont="1" applyFill="1" applyBorder="1" applyAlignment="1"/>
    <xf numFmtId="3" fontId="5" fillId="0" borderId="9" xfId="1" applyNumberFormat="1" applyFont="1" applyFill="1" applyBorder="1" applyAlignment="1"/>
    <xf numFmtId="3" fontId="4" fillId="2" borderId="1" xfId="1" applyNumberFormat="1" applyFont="1" applyFill="1" applyBorder="1" applyAlignment="1">
      <alignment wrapText="1"/>
    </xf>
    <xf numFmtId="0" fontId="10" fillId="2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/>
    <xf numFmtId="3" fontId="4" fillId="2" borderId="7" xfId="1" applyNumberFormat="1" applyFont="1" applyFill="1" applyBorder="1" applyAlignment="1">
      <alignment wrapText="1"/>
    </xf>
    <xf numFmtId="3" fontId="4" fillId="2" borderId="6" xfId="1" applyNumberFormat="1" applyFont="1" applyFill="1" applyBorder="1" applyAlignment="1">
      <alignment wrapText="1"/>
    </xf>
    <xf numFmtId="3" fontId="5" fillId="0" borderId="8" xfId="1" applyNumberFormat="1" applyFont="1" applyFill="1" applyBorder="1" applyAlignment="1">
      <alignment wrapText="1"/>
    </xf>
    <xf numFmtId="3" fontId="5" fillId="0" borderId="2" xfId="1" applyNumberFormat="1" applyFont="1" applyFill="1" applyBorder="1" applyAlignment="1">
      <alignment wrapText="1"/>
    </xf>
    <xf numFmtId="0" fontId="10" fillId="0" borderId="0" xfId="1" applyFont="1"/>
    <xf numFmtId="3" fontId="5" fillId="0" borderId="1" xfId="1" applyNumberFormat="1" applyFont="1" applyFill="1" applyBorder="1" applyAlignment="1">
      <alignment horizontal="center"/>
    </xf>
    <xf numFmtId="3" fontId="5" fillId="0" borderId="1" xfId="1" applyNumberFormat="1" applyFont="1" applyFill="1" applyBorder="1" applyAlignment="1">
      <alignment wrapText="1"/>
    </xf>
    <xf numFmtId="3" fontId="5" fillId="0" borderId="8" xfId="1" applyNumberFormat="1" applyFont="1" applyFill="1" applyBorder="1" applyAlignment="1">
      <alignment horizontal="left"/>
    </xf>
    <xf numFmtId="49" fontId="5" fillId="0" borderId="1" xfId="1" applyNumberFormat="1" applyFont="1" applyFill="1" applyBorder="1" applyAlignment="1">
      <alignment horizontal="center"/>
    </xf>
    <xf numFmtId="49" fontId="5" fillId="0" borderId="2" xfId="1" applyNumberFormat="1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left"/>
    </xf>
    <xf numFmtId="3" fontId="5" fillId="0" borderId="2" xfId="1" applyNumberFormat="1" applyFont="1" applyFill="1" applyBorder="1" applyAlignment="1">
      <alignment horizontal="center" wrapText="1"/>
    </xf>
    <xf numFmtId="14" fontId="5" fillId="0" borderId="1" xfId="1" applyNumberFormat="1" applyFont="1" applyFill="1" applyBorder="1" applyAlignment="1">
      <alignment vertical="center" wrapText="1"/>
    </xf>
    <xf numFmtId="1" fontId="10" fillId="3" borderId="5" xfId="1" applyNumberFormat="1" applyFont="1" applyFill="1" applyBorder="1" applyAlignment="1">
      <alignment horizontal="center" vertical="center" wrapText="1"/>
    </xf>
    <xf numFmtId="1" fontId="10" fillId="3" borderId="1" xfId="1" applyNumberFormat="1" applyFont="1" applyFill="1" applyBorder="1" applyAlignment="1">
      <alignment horizontal="center" vertical="center" wrapText="1"/>
    </xf>
    <xf numFmtId="14" fontId="5" fillId="0" borderId="2" xfId="1" applyNumberFormat="1" applyFont="1" applyFill="1" applyBorder="1" applyAlignment="1">
      <alignment wrapText="1"/>
    </xf>
    <xf numFmtId="0" fontId="6" fillId="3" borderId="5" xfId="1" applyFont="1" applyFill="1" applyBorder="1" applyAlignment="1">
      <alignment vertical="center" wrapText="1"/>
    </xf>
    <xf numFmtId="3" fontId="4" fillId="3" borderId="7" xfId="1" applyNumberFormat="1" applyFont="1" applyFill="1" applyBorder="1" applyAlignment="1">
      <alignment wrapText="1"/>
    </xf>
    <xf numFmtId="3" fontId="4" fillId="3" borderId="6" xfId="1" applyNumberFormat="1" applyFont="1" applyFill="1" applyBorder="1" applyAlignment="1">
      <alignment wrapText="1"/>
    </xf>
    <xf numFmtId="3" fontId="4" fillId="3" borderId="1" xfId="1" applyNumberFormat="1" applyFont="1" applyFill="1" applyBorder="1" applyAlignment="1">
      <alignment wrapText="1"/>
    </xf>
    <xf numFmtId="0" fontId="6" fillId="4" borderId="0" xfId="1" applyFont="1" applyFill="1" applyBorder="1" applyAlignment="1">
      <alignment vertical="center" wrapText="1"/>
    </xf>
    <xf numFmtId="3" fontId="4" fillId="4" borderId="0" xfId="1" applyNumberFormat="1" applyFont="1" applyFill="1" applyBorder="1" applyAlignment="1">
      <alignment wrapText="1"/>
    </xf>
    <xf numFmtId="0" fontId="6" fillId="4" borderId="0" xfId="1" applyFont="1" applyFill="1" applyBorder="1" applyAlignment="1">
      <alignment vertical="justify"/>
    </xf>
    <xf numFmtId="0" fontId="2" fillId="4" borderId="0" xfId="1" applyFont="1" applyFill="1" applyBorder="1"/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justify"/>
    </xf>
    <xf numFmtId="0" fontId="5" fillId="0" borderId="0" xfId="1" applyFont="1"/>
    <xf numFmtId="0" fontId="4" fillId="0" borderId="9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1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top" wrapText="1"/>
    </xf>
    <xf numFmtId="0" fontId="4" fillId="3" borderId="11" xfId="1" applyFont="1" applyFill="1" applyBorder="1" applyAlignment="1">
      <alignment horizontal="center" vertical="top" wrapText="1"/>
    </xf>
    <xf numFmtId="0" fontId="4" fillId="3" borderId="2" xfId="1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164" fontId="5" fillId="2" borderId="5" xfId="2" applyNumberFormat="1" applyFont="1" applyFill="1" applyBorder="1" applyAlignment="1">
      <alignment horizontal="center"/>
    </xf>
    <xf numFmtId="164" fontId="5" fillId="2" borderId="6" xfId="2" applyNumberFormat="1" applyFont="1" applyFill="1" applyBorder="1" applyAlignment="1">
      <alignment horizontal="center"/>
    </xf>
    <xf numFmtId="164" fontId="5" fillId="0" borderId="5" xfId="2" applyNumberFormat="1" applyFont="1" applyFill="1" applyBorder="1" applyAlignment="1">
      <alignment horizontal="center"/>
    </xf>
    <xf numFmtId="164" fontId="5" fillId="0" borderId="6" xfId="2" applyNumberFormat="1" applyFont="1" applyFill="1" applyBorder="1" applyAlignment="1">
      <alignment horizontal="center"/>
    </xf>
    <xf numFmtId="0" fontId="4" fillId="2" borderId="5" xfId="1" applyFont="1" applyFill="1" applyBorder="1" applyAlignment="1">
      <alignment horizontal="left" vertical="top" wrapText="1"/>
    </xf>
    <xf numFmtId="0" fontId="4" fillId="2" borderId="6" xfId="1" applyFont="1" applyFill="1" applyBorder="1" applyAlignment="1">
      <alignment horizontal="left" vertical="top" wrapText="1"/>
    </xf>
    <xf numFmtId="0" fontId="10" fillId="2" borderId="5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4" fillId="2" borderId="4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left" vertical="top" wrapText="1"/>
    </xf>
    <xf numFmtId="0" fontId="4" fillId="2" borderId="10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right" vertical="center" wrapText="1"/>
    </xf>
    <xf numFmtId="0" fontId="4" fillId="2" borderId="7" xfId="1" applyFont="1" applyFill="1" applyBorder="1" applyAlignment="1">
      <alignment horizontal="right" vertical="center" wrapText="1"/>
    </xf>
    <xf numFmtId="0" fontId="4" fillId="2" borderId="6" xfId="1" applyFont="1" applyFill="1" applyBorder="1" applyAlignment="1">
      <alignment horizontal="right" vertical="center" wrapText="1"/>
    </xf>
  </cellXfs>
  <cellStyles count="3">
    <cellStyle name="Normal" xfId="0" builtinId="0"/>
    <cellStyle name="Normal 2" xfId="1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6"/>
  <sheetViews>
    <sheetView tabSelected="1" topLeftCell="C1" workbookViewId="0">
      <selection activeCell="K2" sqref="K2"/>
    </sheetView>
  </sheetViews>
  <sheetFormatPr defaultRowHeight="12.75" x14ac:dyDescent="0.2"/>
  <cols>
    <col min="1" max="1" width="35.5703125" style="1" customWidth="1"/>
    <col min="2" max="2" width="14" style="1" customWidth="1"/>
    <col min="3" max="3" width="12.85546875" style="1" customWidth="1"/>
    <col min="4" max="4" width="17.140625" style="1" customWidth="1"/>
    <col min="5" max="5" width="17.85546875" style="1" customWidth="1"/>
    <col min="6" max="6" width="18.140625" style="1" customWidth="1"/>
    <col min="7" max="7" width="17.85546875" style="1" customWidth="1"/>
    <col min="8" max="8" width="14" style="1" customWidth="1"/>
    <col min="9" max="9" width="15.5703125" style="1" customWidth="1"/>
    <col min="10" max="10" width="15.85546875" style="1" customWidth="1"/>
    <col min="11" max="11" width="15.28515625" style="1" customWidth="1"/>
    <col min="12" max="12" width="13.5703125" style="1" customWidth="1"/>
    <col min="13" max="13" width="18.28515625" style="1" customWidth="1"/>
    <col min="14" max="14" width="16.140625" style="1" customWidth="1"/>
    <col min="15" max="263" width="9.140625" style="1"/>
    <col min="264" max="264" width="30.42578125" style="1" customWidth="1"/>
    <col min="265" max="270" width="16.85546875" style="1" customWidth="1"/>
    <col min="271" max="519" width="9.140625" style="1"/>
    <col min="520" max="520" width="30.42578125" style="1" customWidth="1"/>
    <col min="521" max="526" width="16.85546875" style="1" customWidth="1"/>
    <col min="527" max="775" width="9.140625" style="1"/>
    <col min="776" max="776" width="30.42578125" style="1" customWidth="1"/>
    <col min="777" max="782" width="16.85546875" style="1" customWidth="1"/>
    <col min="783" max="1031" width="9.140625" style="1"/>
    <col min="1032" max="1032" width="30.42578125" style="1" customWidth="1"/>
    <col min="1033" max="1038" width="16.85546875" style="1" customWidth="1"/>
    <col min="1039" max="1287" width="9.140625" style="1"/>
    <col min="1288" max="1288" width="30.42578125" style="1" customWidth="1"/>
    <col min="1289" max="1294" width="16.85546875" style="1" customWidth="1"/>
    <col min="1295" max="1543" width="9.140625" style="1"/>
    <col min="1544" max="1544" width="30.42578125" style="1" customWidth="1"/>
    <col min="1545" max="1550" width="16.85546875" style="1" customWidth="1"/>
    <col min="1551" max="1799" width="9.140625" style="1"/>
    <col min="1800" max="1800" width="30.42578125" style="1" customWidth="1"/>
    <col min="1801" max="1806" width="16.85546875" style="1" customWidth="1"/>
    <col min="1807" max="2055" width="9.140625" style="1"/>
    <col min="2056" max="2056" width="30.42578125" style="1" customWidth="1"/>
    <col min="2057" max="2062" width="16.85546875" style="1" customWidth="1"/>
    <col min="2063" max="2311" width="9.140625" style="1"/>
    <col min="2312" max="2312" width="30.42578125" style="1" customWidth="1"/>
    <col min="2313" max="2318" width="16.85546875" style="1" customWidth="1"/>
    <col min="2319" max="2567" width="9.140625" style="1"/>
    <col min="2568" max="2568" width="30.42578125" style="1" customWidth="1"/>
    <col min="2569" max="2574" width="16.85546875" style="1" customWidth="1"/>
    <col min="2575" max="2823" width="9.140625" style="1"/>
    <col min="2824" max="2824" width="30.42578125" style="1" customWidth="1"/>
    <col min="2825" max="2830" width="16.85546875" style="1" customWidth="1"/>
    <col min="2831" max="3079" width="9.140625" style="1"/>
    <col min="3080" max="3080" width="30.42578125" style="1" customWidth="1"/>
    <col min="3081" max="3086" width="16.85546875" style="1" customWidth="1"/>
    <col min="3087" max="3335" width="9.140625" style="1"/>
    <col min="3336" max="3336" width="30.42578125" style="1" customWidth="1"/>
    <col min="3337" max="3342" width="16.85546875" style="1" customWidth="1"/>
    <col min="3343" max="3591" width="9.140625" style="1"/>
    <col min="3592" max="3592" width="30.42578125" style="1" customWidth="1"/>
    <col min="3593" max="3598" width="16.85546875" style="1" customWidth="1"/>
    <col min="3599" max="3847" width="9.140625" style="1"/>
    <col min="3848" max="3848" width="30.42578125" style="1" customWidth="1"/>
    <col min="3849" max="3854" width="16.85546875" style="1" customWidth="1"/>
    <col min="3855" max="4103" width="9.140625" style="1"/>
    <col min="4104" max="4104" width="30.42578125" style="1" customWidth="1"/>
    <col min="4105" max="4110" width="16.85546875" style="1" customWidth="1"/>
    <col min="4111" max="4359" width="9.140625" style="1"/>
    <col min="4360" max="4360" width="30.42578125" style="1" customWidth="1"/>
    <col min="4361" max="4366" width="16.85546875" style="1" customWidth="1"/>
    <col min="4367" max="4615" width="9.140625" style="1"/>
    <col min="4616" max="4616" width="30.42578125" style="1" customWidth="1"/>
    <col min="4617" max="4622" width="16.85546875" style="1" customWidth="1"/>
    <col min="4623" max="4871" width="9.140625" style="1"/>
    <col min="4872" max="4872" width="30.42578125" style="1" customWidth="1"/>
    <col min="4873" max="4878" width="16.85546875" style="1" customWidth="1"/>
    <col min="4879" max="5127" width="9.140625" style="1"/>
    <col min="5128" max="5128" width="30.42578125" style="1" customWidth="1"/>
    <col min="5129" max="5134" width="16.85546875" style="1" customWidth="1"/>
    <col min="5135" max="5383" width="9.140625" style="1"/>
    <col min="5384" max="5384" width="30.42578125" style="1" customWidth="1"/>
    <col min="5385" max="5390" width="16.85546875" style="1" customWidth="1"/>
    <col min="5391" max="5639" width="9.140625" style="1"/>
    <col min="5640" max="5640" width="30.42578125" style="1" customWidth="1"/>
    <col min="5641" max="5646" width="16.85546875" style="1" customWidth="1"/>
    <col min="5647" max="5895" width="9.140625" style="1"/>
    <col min="5896" max="5896" width="30.42578125" style="1" customWidth="1"/>
    <col min="5897" max="5902" width="16.85546875" style="1" customWidth="1"/>
    <col min="5903" max="6151" width="9.140625" style="1"/>
    <col min="6152" max="6152" width="30.42578125" style="1" customWidth="1"/>
    <col min="6153" max="6158" width="16.85546875" style="1" customWidth="1"/>
    <col min="6159" max="6407" width="9.140625" style="1"/>
    <col min="6408" max="6408" width="30.42578125" style="1" customWidth="1"/>
    <col min="6409" max="6414" width="16.85546875" style="1" customWidth="1"/>
    <col min="6415" max="6663" width="9.140625" style="1"/>
    <col min="6664" max="6664" width="30.42578125" style="1" customWidth="1"/>
    <col min="6665" max="6670" width="16.85546875" style="1" customWidth="1"/>
    <col min="6671" max="6919" width="9.140625" style="1"/>
    <col min="6920" max="6920" width="30.42578125" style="1" customWidth="1"/>
    <col min="6921" max="6926" width="16.85546875" style="1" customWidth="1"/>
    <col min="6927" max="7175" width="9.140625" style="1"/>
    <col min="7176" max="7176" width="30.42578125" style="1" customWidth="1"/>
    <col min="7177" max="7182" width="16.85546875" style="1" customWidth="1"/>
    <col min="7183" max="7431" width="9.140625" style="1"/>
    <col min="7432" max="7432" width="30.42578125" style="1" customWidth="1"/>
    <col min="7433" max="7438" width="16.85546875" style="1" customWidth="1"/>
    <col min="7439" max="7687" width="9.140625" style="1"/>
    <col min="7688" max="7688" width="30.42578125" style="1" customWidth="1"/>
    <col min="7689" max="7694" width="16.85546875" style="1" customWidth="1"/>
    <col min="7695" max="7943" width="9.140625" style="1"/>
    <col min="7944" max="7944" width="30.42578125" style="1" customWidth="1"/>
    <col min="7945" max="7950" width="16.85546875" style="1" customWidth="1"/>
    <col min="7951" max="8199" width="9.140625" style="1"/>
    <col min="8200" max="8200" width="30.42578125" style="1" customWidth="1"/>
    <col min="8201" max="8206" width="16.85546875" style="1" customWidth="1"/>
    <col min="8207" max="8455" width="9.140625" style="1"/>
    <col min="8456" max="8456" width="30.42578125" style="1" customWidth="1"/>
    <col min="8457" max="8462" width="16.85546875" style="1" customWidth="1"/>
    <col min="8463" max="8711" width="9.140625" style="1"/>
    <col min="8712" max="8712" width="30.42578125" style="1" customWidth="1"/>
    <col min="8713" max="8718" width="16.85546875" style="1" customWidth="1"/>
    <col min="8719" max="8967" width="9.140625" style="1"/>
    <col min="8968" max="8968" width="30.42578125" style="1" customWidth="1"/>
    <col min="8969" max="8974" width="16.85546875" style="1" customWidth="1"/>
    <col min="8975" max="9223" width="9.140625" style="1"/>
    <col min="9224" max="9224" width="30.42578125" style="1" customWidth="1"/>
    <col min="9225" max="9230" width="16.85546875" style="1" customWidth="1"/>
    <col min="9231" max="9479" width="9.140625" style="1"/>
    <col min="9480" max="9480" width="30.42578125" style="1" customWidth="1"/>
    <col min="9481" max="9486" width="16.85546875" style="1" customWidth="1"/>
    <col min="9487" max="9735" width="9.140625" style="1"/>
    <col min="9736" max="9736" width="30.42578125" style="1" customWidth="1"/>
    <col min="9737" max="9742" width="16.85546875" style="1" customWidth="1"/>
    <col min="9743" max="9991" width="9.140625" style="1"/>
    <col min="9992" max="9992" width="30.42578125" style="1" customWidth="1"/>
    <col min="9993" max="9998" width="16.85546875" style="1" customWidth="1"/>
    <col min="9999" max="10247" width="9.140625" style="1"/>
    <col min="10248" max="10248" width="30.42578125" style="1" customWidth="1"/>
    <col min="10249" max="10254" width="16.85546875" style="1" customWidth="1"/>
    <col min="10255" max="10503" width="9.140625" style="1"/>
    <col min="10504" max="10504" width="30.42578125" style="1" customWidth="1"/>
    <col min="10505" max="10510" width="16.85546875" style="1" customWidth="1"/>
    <col min="10511" max="10759" width="9.140625" style="1"/>
    <col min="10760" max="10760" width="30.42578125" style="1" customWidth="1"/>
    <col min="10761" max="10766" width="16.85546875" style="1" customWidth="1"/>
    <col min="10767" max="11015" width="9.140625" style="1"/>
    <col min="11016" max="11016" width="30.42578125" style="1" customWidth="1"/>
    <col min="11017" max="11022" width="16.85546875" style="1" customWidth="1"/>
    <col min="11023" max="11271" width="9.140625" style="1"/>
    <col min="11272" max="11272" width="30.42578125" style="1" customWidth="1"/>
    <col min="11273" max="11278" width="16.85546875" style="1" customWidth="1"/>
    <col min="11279" max="11527" width="9.140625" style="1"/>
    <col min="11528" max="11528" width="30.42578125" style="1" customWidth="1"/>
    <col min="11529" max="11534" width="16.85546875" style="1" customWidth="1"/>
    <col min="11535" max="11783" width="9.140625" style="1"/>
    <col min="11784" max="11784" width="30.42578125" style="1" customWidth="1"/>
    <col min="11785" max="11790" width="16.85546875" style="1" customWidth="1"/>
    <col min="11791" max="12039" width="9.140625" style="1"/>
    <col min="12040" max="12040" width="30.42578125" style="1" customWidth="1"/>
    <col min="12041" max="12046" width="16.85546875" style="1" customWidth="1"/>
    <col min="12047" max="12295" width="9.140625" style="1"/>
    <col min="12296" max="12296" width="30.42578125" style="1" customWidth="1"/>
    <col min="12297" max="12302" width="16.85546875" style="1" customWidth="1"/>
    <col min="12303" max="12551" width="9.140625" style="1"/>
    <col min="12552" max="12552" width="30.42578125" style="1" customWidth="1"/>
    <col min="12553" max="12558" width="16.85546875" style="1" customWidth="1"/>
    <col min="12559" max="12807" width="9.140625" style="1"/>
    <col min="12808" max="12808" width="30.42578125" style="1" customWidth="1"/>
    <col min="12809" max="12814" width="16.85546875" style="1" customWidth="1"/>
    <col min="12815" max="13063" width="9.140625" style="1"/>
    <col min="13064" max="13064" width="30.42578125" style="1" customWidth="1"/>
    <col min="13065" max="13070" width="16.85546875" style="1" customWidth="1"/>
    <col min="13071" max="13319" width="9.140625" style="1"/>
    <col min="13320" max="13320" width="30.42578125" style="1" customWidth="1"/>
    <col min="13321" max="13326" width="16.85546875" style="1" customWidth="1"/>
    <col min="13327" max="13575" width="9.140625" style="1"/>
    <col min="13576" max="13576" width="30.42578125" style="1" customWidth="1"/>
    <col min="13577" max="13582" width="16.85546875" style="1" customWidth="1"/>
    <col min="13583" max="13831" width="9.140625" style="1"/>
    <col min="13832" max="13832" width="30.42578125" style="1" customWidth="1"/>
    <col min="13833" max="13838" width="16.85546875" style="1" customWidth="1"/>
    <col min="13839" max="14087" width="9.140625" style="1"/>
    <col min="14088" max="14088" width="30.42578125" style="1" customWidth="1"/>
    <col min="14089" max="14094" width="16.85546875" style="1" customWidth="1"/>
    <col min="14095" max="14343" width="9.140625" style="1"/>
    <col min="14344" max="14344" width="30.42578125" style="1" customWidth="1"/>
    <col min="14345" max="14350" width="16.85546875" style="1" customWidth="1"/>
    <col min="14351" max="14599" width="9.140625" style="1"/>
    <col min="14600" max="14600" width="30.42578125" style="1" customWidth="1"/>
    <col min="14601" max="14606" width="16.85546875" style="1" customWidth="1"/>
    <col min="14607" max="14855" width="9.140625" style="1"/>
    <col min="14856" max="14856" width="30.42578125" style="1" customWidth="1"/>
    <col min="14857" max="14862" width="16.85546875" style="1" customWidth="1"/>
    <col min="14863" max="15111" width="9.140625" style="1"/>
    <col min="15112" max="15112" width="30.42578125" style="1" customWidth="1"/>
    <col min="15113" max="15118" width="16.85546875" style="1" customWidth="1"/>
    <col min="15119" max="15367" width="9.140625" style="1"/>
    <col min="15368" max="15368" width="30.42578125" style="1" customWidth="1"/>
    <col min="15369" max="15374" width="16.85546875" style="1" customWidth="1"/>
    <col min="15375" max="15623" width="9.140625" style="1"/>
    <col min="15624" max="15624" width="30.42578125" style="1" customWidth="1"/>
    <col min="15625" max="15630" width="16.85546875" style="1" customWidth="1"/>
    <col min="15631" max="15879" width="9.140625" style="1"/>
    <col min="15880" max="15880" width="30.42578125" style="1" customWidth="1"/>
    <col min="15881" max="15886" width="16.85546875" style="1" customWidth="1"/>
    <col min="15887" max="16135" width="9.140625" style="1"/>
    <col min="16136" max="16136" width="30.42578125" style="1" customWidth="1"/>
    <col min="16137" max="16142" width="16.85546875" style="1" customWidth="1"/>
    <col min="16143" max="16384" width="9.140625" style="1"/>
  </cols>
  <sheetData>
    <row r="1" spans="1:14" ht="15.75" x14ac:dyDescent="0.25">
      <c r="K1" s="79" t="s">
        <v>149</v>
      </c>
      <c r="N1" s="56"/>
    </row>
    <row r="2" spans="1:14" ht="15.75" x14ac:dyDescent="0.25">
      <c r="K2" s="79" t="s">
        <v>147</v>
      </c>
    </row>
    <row r="3" spans="1:14" ht="15.75" x14ac:dyDescent="0.25">
      <c r="K3" s="79" t="s">
        <v>148</v>
      </c>
    </row>
    <row r="4" spans="1:14" ht="15.75" x14ac:dyDescent="0.25">
      <c r="A4" s="104" t="s">
        <v>15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8.75" x14ac:dyDescent="0.3">
      <c r="A6" s="105" t="s">
        <v>90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ht="18.75" x14ac:dyDescent="0.3">
      <c r="A7" s="105" t="s">
        <v>91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s="2" customFormat="1" ht="15.75" x14ac:dyDescent="0.25">
      <c r="A8" s="104"/>
      <c r="B8" s="104"/>
      <c r="C8" s="104"/>
      <c r="D8" s="104"/>
      <c r="E8" s="104"/>
      <c r="F8" s="104"/>
      <c r="G8" s="104"/>
      <c r="H8" s="104"/>
      <c r="I8" s="4"/>
      <c r="J8" s="4"/>
      <c r="M8" s="4" t="s">
        <v>3</v>
      </c>
      <c r="N8" s="6">
        <v>5701</v>
      </c>
    </row>
    <row r="9" spans="1:14" s="2" customFormat="1" ht="15.75" x14ac:dyDescent="0.25">
      <c r="A9" s="4"/>
      <c r="B9" s="4"/>
      <c r="C9" s="4"/>
      <c r="D9" s="4"/>
      <c r="E9" s="4"/>
      <c r="F9" s="4"/>
      <c r="G9" s="4"/>
      <c r="H9" s="4"/>
      <c r="I9" s="4"/>
      <c r="J9" s="4"/>
      <c r="M9" s="4"/>
      <c r="N9" s="7"/>
    </row>
    <row r="10" spans="1:14" s="2" customFormat="1" ht="17.25" customHeight="1" x14ac:dyDescent="0.25">
      <c r="A10" s="42" t="s">
        <v>72</v>
      </c>
    </row>
    <row r="11" spans="1:14" s="2" customFormat="1" ht="8.25" customHeight="1" x14ac:dyDescent="0.2">
      <c r="A11" s="23"/>
    </row>
    <row r="12" spans="1:14" ht="15.75" x14ac:dyDescent="0.2">
      <c r="A12" s="84" t="s">
        <v>4</v>
      </c>
      <c r="B12" s="81" t="s">
        <v>6</v>
      </c>
      <c r="C12" s="81" t="s">
        <v>7</v>
      </c>
      <c r="D12" s="81" t="s">
        <v>11</v>
      </c>
      <c r="E12" s="81" t="s">
        <v>14</v>
      </c>
      <c r="F12" s="81" t="s">
        <v>10</v>
      </c>
      <c r="G12" s="81" t="s">
        <v>8</v>
      </c>
      <c r="H12" s="81" t="s">
        <v>12</v>
      </c>
      <c r="I12" s="81" t="s">
        <v>16</v>
      </c>
      <c r="J12" s="81" t="s">
        <v>13</v>
      </c>
      <c r="K12" s="11" t="s">
        <v>1</v>
      </c>
      <c r="L12" s="12"/>
      <c r="M12" s="81" t="s">
        <v>27</v>
      </c>
      <c r="N12" s="81" t="s">
        <v>9</v>
      </c>
    </row>
    <row r="13" spans="1:14" ht="15.75" customHeight="1" x14ac:dyDescent="0.2">
      <c r="A13" s="85"/>
      <c r="B13" s="82"/>
      <c r="C13" s="82"/>
      <c r="D13" s="82"/>
      <c r="E13" s="82"/>
      <c r="F13" s="82"/>
      <c r="G13" s="82"/>
      <c r="H13" s="82"/>
      <c r="I13" s="82"/>
      <c r="J13" s="82"/>
      <c r="K13" s="106" t="s">
        <v>17</v>
      </c>
      <c r="L13" s="118" t="s">
        <v>18</v>
      </c>
      <c r="M13" s="82"/>
      <c r="N13" s="82"/>
    </row>
    <row r="14" spans="1:14" ht="47.25" customHeight="1" x14ac:dyDescent="0.2">
      <c r="A14" s="86"/>
      <c r="B14" s="83"/>
      <c r="C14" s="83"/>
      <c r="D14" s="83"/>
      <c r="E14" s="83"/>
      <c r="F14" s="83"/>
      <c r="G14" s="83"/>
      <c r="H14" s="83"/>
      <c r="I14" s="83"/>
      <c r="J14" s="83"/>
      <c r="K14" s="107"/>
      <c r="L14" s="119"/>
      <c r="M14" s="83"/>
      <c r="N14" s="83"/>
    </row>
    <row r="15" spans="1:14" ht="16.5" customHeight="1" x14ac:dyDescent="0.2">
      <c r="A15" s="20" t="s">
        <v>39</v>
      </c>
      <c r="B15" s="20" t="s">
        <v>40</v>
      </c>
      <c r="C15" s="20" t="s">
        <v>41</v>
      </c>
      <c r="D15" s="20" t="s">
        <v>42</v>
      </c>
      <c r="E15" s="20" t="s">
        <v>43</v>
      </c>
      <c r="F15" s="20" t="s">
        <v>44</v>
      </c>
      <c r="G15" s="20" t="s">
        <v>49</v>
      </c>
      <c r="H15" s="20" t="s">
        <v>50</v>
      </c>
      <c r="I15" s="20" t="s">
        <v>45</v>
      </c>
      <c r="J15" s="20" t="s">
        <v>71</v>
      </c>
      <c r="K15" s="20" t="s">
        <v>51</v>
      </c>
      <c r="L15" s="20" t="s">
        <v>52</v>
      </c>
      <c r="M15" s="20" t="s">
        <v>53</v>
      </c>
      <c r="N15" s="21" t="s">
        <v>54</v>
      </c>
    </row>
    <row r="16" spans="1:14" s="3" customFormat="1" ht="189" customHeight="1" x14ac:dyDescent="0.25">
      <c r="A16" s="43" t="s">
        <v>92</v>
      </c>
      <c r="B16" s="31">
        <v>3770000</v>
      </c>
      <c r="C16" s="31" t="s">
        <v>93</v>
      </c>
      <c r="D16" s="57" t="s">
        <v>94</v>
      </c>
      <c r="E16" s="58" t="s">
        <v>95</v>
      </c>
      <c r="F16" s="60" t="s">
        <v>110</v>
      </c>
      <c r="G16" s="31">
        <v>3630000</v>
      </c>
      <c r="H16" s="43">
        <v>0</v>
      </c>
      <c r="I16" s="31">
        <v>378000</v>
      </c>
      <c r="J16" s="44">
        <f>+K16+L16</f>
        <v>142543</v>
      </c>
      <c r="K16" s="31">
        <v>141343</v>
      </c>
      <c r="L16" s="45">
        <v>1200</v>
      </c>
      <c r="M16" s="44">
        <f>+J16+I16</f>
        <v>520543</v>
      </c>
      <c r="N16" s="31">
        <v>3252000</v>
      </c>
    </row>
    <row r="17" spans="1:14" s="3" customFormat="1" ht="111" customHeight="1" x14ac:dyDescent="0.25">
      <c r="A17" s="43" t="s">
        <v>92</v>
      </c>
      <c r="B17" s="47">
        <v>1400000</v>
      </c>
      <c r="C17" s="31" t="s">
        <v>93</v>
      </c>
      <c r="D17" s="57" t="s">
        <v>94</v>
      </c>
      <c r="E17" s="55" t="s">
        <v>96</v>
      </c>
      <c r="F17" s="61" t="s">
        <v>111</v>
      </c>
      <c r="G17" s="47">
        <v>1400000</v>
      </c>
      <c r="H17" s="46">
        <v>0</v>
      </c>
      <c r="I17" s="47">
        <v>600000</v>
      </c>
      <c r="J17" s="44">
        <f>+K17+L17</f>
        <v>47420</v>
      </c>
      <c r="K17" s="47">
        <v>46220</v>
      </c>
      <c r="L17" s="48">
        <v>1200</v>
      </c>
      <c r="M17" s="44">
        <f t="shared" ref="M17:M25" si="0">+J17+I17</f>
        <v>647420</v>
      </c>
      <c r="N17" s="47">
        <v>800000</v>
      </c>
    </row>
    <row r="18" spans="1:14" s="3" customFormat="1" ht="47.25" customHeight="1" x14ac:dyDescent="0.25">
      <c r="A18" s="46" t="s">
        <v>97</v>
      </c>
      <c r="B18" s="47">
        <v>57876</v>
      </c>
      <c r="C18" s="55" t="s">
        <v>103</v>
      </c>
      <c r="D18" s="57" t="s">
        <v>94</v>
      </c>
      <c r="E18" s="55" t="s">
        <v>104</v>
      </c>
      <c r="F18" s="61" t="s">
        <v>114</v>
      </c>
      <c r="G18" s="47">
        <v>33000</v>
      </c>
      <c r="H18" s="46">
        <v>0</v>
      </c>
      <c r="I18" s="47">
        <v>5000</v>
      </c>
      <c r="J18" s="44">
        <f t="shared" ref="J18:J25" si="1">+K18+L18</f>
        <v>0</v>
      </c>
      <c r="K18" s="47">
        <v>0</v>
      </c>
      <c r="L18" s="48">
        <v>0</v>
      </c>
      <c r="M18" s="44">
        <f t="shared" si="0"/>
        <v>5000</v>
      </c>
      <c r="N18" s="47">
        <v>28000</v>
      </c>
    </row>
    <row r="19" spans="1:14" s="3" customFormat="1" ht="47.25" customHeight="1" x14ac:dyDescent="0.25">
      <c r="A19" s="46" t="s">
        <v>98</v>
      </c>
      <c r="B19" s="47">
        <v>33600</v>
      </c>
      <c r="C19" s="55" t="s">
        <v>103</v>
      </c>
      <c r="D19" s="57" t="s">
        <v>94</v>
      </c>
      <c r="E19" s="55" t="s">
        <v>105</v>
      </c>
      <c r="F19" s="61" t="s">
        <v>115</v>
      </c>
      <c r="G19" s="47">
        <v>20160</v>
      </c>
      <c r="H19" s="46">
        <v>0</v>
      </c>
      <c r="I19" s="47">
        <v>6720</v>
      </c>
      <c r="J19" s="44">
        <f t="shared" si="1"/>
        <v>0</v>
      </c>
      <c r="K19" s="47">
        <v>0</v>
      </c>
      <c r="L19" s="48">
        <v>0</v>
      </c>
      <c r="M19" s="44">
        <f t="shared" si="0"/>
        <v>6720</v>
      </c>
      <c r="N19" s="47">
        <v>13440</v>
      </c>
    </row>
    <row r="20" spans="1:14" s="3" customFormat="1" ht="63" customHeight="1" x14ac:dyDescent="0.25">
      <c r="A20" s="46" t="s">
        <v>99</v>
      </c>
      <c r="B20" s="47">
        <v>71832</v>
      </c>
      <c r="C20" s="55" t="s">
        <v>103</v>
      </c>
      <c r="D20" s="57" t="s">
        <v>94</v>
      </c>
      <c r="E20" s="55" t="s">
        <v>106</v>
      </c>
      <c r="F20" s="61" t="s">
        <v>116</v>
      </c>
      <c r="G20" s="47">
        <v>38099</v>
      </c>
      <c r="H20" s="46">
        <v>0</v>
      </c>
      <c r="I20" s="47">
        <v>13000</v>
      </c>
      <c r="J20" s="44">
        <f t="shared" si="1"/>
        <v>0</v>
      </c>
      <c r="K20" s="47">
        <v>0</v>
      </c>
      <c r="L20" s="48">
        <v>0</v>
      </c>
      <c r="M20" s="44">
        <f t="shared" si="0"/>
        <v>13000</v>
      </c>
      <c r="N20" s="47">
        <v>25099</v>
      </c>
    </row>
    <row r="21" spans="1:14" s="3" customFormat="1" ht="47.25" customHeight="1" x14ac:dyDescent="0.25">
      <c r="A21" s="46" t="s">
        <v>100</v>
      </c>
      <c r="B21" s="47">
        <v>39480</v>
      </c>
      <c r="C21" s="55" t="s">
        <v>103</v>
      </c>
      <c r="D21" s="57" t="s">
        <v>94</v>
      </c>
      <c r="E21" s="55" t="s">
        <v>107</v>
      </c>
      <c r="F21" s="61" t="s">
        <v>113</v>
      </c>
      <c r="G21" s="47">
        <v>19480</v>
      </c>
      <c r="H21" s="46">
        <v>0</v>
      </c>
      <c r="I21" s="47">
        <v>10000</v>
      </c>
      <c r="J21" s="44">
        <f t="shared" si="1"/>
        <v>0</v>
      </c>
      <c r="K21" s="47">
        <v>0</v>
      </c>
      <c r="L21" s="48">
        <v>0</v>
      </c>
      <c r="M21" s="44">
        <f t="shared" si="0"/>
        <v>10000</v>
      </c>
      <c r="N21" s="47">
        <v>9480</v>
      </c>
    </row>
    <row r="22" spans="1:14" s="3" customFormat="1" ht="30.75" customHeight="1" x14ac:dyDescent="0.25">
      <c r="A22" s="59" t="s">
        <v>101</v>
      </c>
      <c r="B22" s="47">
        <v>56940</v>
      </c>
      <c r="C22" s="55" t="s">
        <v>103</v>
      </c>
      <c r="D22" s="57" t="s">
        <v>94</v>
      </c>
      <c r="E22" s="55" t="s">
        <v>109</v>
      </c>
      <c r="F22" s="61" t="s">
        <v>112</v>
      </c>
      <c r="G22" s="47">
        <v>56940</v>
      </c>
      <c r="H22" s="46">
        <v>0</v>
      </c>
      <c r="I22" s="47">
        <v>9490</v>
      </c>
      <c r="J22" s="44">
        <f t="shared" si="1"/>
        <v>0</v>
      </c>
      <c r="K22" s="47">
        <v>0</v>
      </c>
      <c r="L22" s="48">
        <v>0</v>
      </c>
      <c r="M22" s="44">
        <f t="shared" si="0"/>
        <v>9490</v>
      </c>
      <c r="N22" s="47">
        <v>47450</v>
      </c>
    </row>
    <row r="23" spans="1:14" s="3" customFormat="1" ht="47.25" customHeight="1" x14ac:dyDescent="0.25">
      <c r="A23" s="59" t="s">
        <v>102</v>
      </c>
      <c r="B23" s="47">
        <v>48000</v>
      </c>
      <c r="C23" s="55" t="s">
        <v>103</v>
      </c>
      <c r="D23" s="57" t="s">
        <v>94</v>
      </c>
      <c r="E23" s="55" t="s">
        <v>108</v>
      </c>
      <c r="F23" s="61" t="s">
        <v>117</v>
      </c>
      <c r="G23" s="47">
        <v>19200</v>
      </c>
      <c r="H23" s="46">
        <v>0</v>
      </c>
      <c r="I23" s="47">
        <v>9600</v>
      </c>
      <c r="J23" s="44">
        <f t="shared" si="1"/>
        <v>0</v>
      </c>
      <c r="K23" s="47">
        <v>0</v>
      </c>
      <c r="L23" s="48">
        <v>0</v>
      </c>
      <c r="M23" s="44">
        <f t="shared" si="0"/>
        <v>9600</v>
      </c>
      <c r="N23" s="47">
        <v>9600</v>
      </c>
    </row>
    <row r="24" spans="1:14" s="3" customFormat="1" ht="112.5" customHeight="1" x14ac:dyDescent="0.25">
      <c r="A24" s="63" t="s">
        <v>123</v>
      </c>
      <c r="B24" s="31">
        <v>3013140.29</v>
      </c>
      <c r="C24" s="58" t="s">
        <v>125</v>
      </c>
      <c r="D24" s="57" t="s">
        <v>94</v>
      </c>
      <c r="E24" s="58" t="s">
        <v>126</v>
      </c>
      <c r="F24" s="60" t="s">
        <v>124</v>
      </c>
      <c r="G24" s="47">
        <v>3013140</v>
      </c>
      <c r="H24" s="46">
        <v>0</v>
      </c>
      <c r="I24" s="47">
        <v>3013140</v>
      </c>
      <c r="J24" s="44">
        <f t="shared" si="1"/>
        <v>0</v>
      </c>
      <c r="K24" s="47">
        <v>0</v>
      </c>
      <c r="L24" s="48">
        <v>0</v>
      </c>
      <c r="M24" s="44">
        <f t="shared" si="0"/>
        <v>3013140</v>
      </c>
      <c r="N24" s="47">
        <v>0</v>
      </c>
    </row>
    <row r="25" spans="1:14" s="3" customFormat="1" ht="138.75" customHeight="1" x14ac:dyDescent="0.25">
      <c r="A25" s="63" t="s">
        <v>122</v>
      </c>
      <c r="B25" s="31">
        <v>4442087.6500000004</v>
      </c>
      <c r="C25" s="58" t="s">
        <v>125</v>
      </c>
      <c r="D25" s="57" t="s">
        <v>94</v>
      </c>
      <c r="E25" s="58" t="s">
        <v>127</v>
      </c>
      <c r="F25" s="60" t="s">
        <v>124</v>
      </c>
      <c r="G25" s="47">
        <v>4442088</v>
      </c>
      <c r="H25" s="46">
        <v>0</v>
      </c>
      <c r="I25" s="47">
        <v>4442088</v>
      </c>
      <c r="J25" s="44">
        <f t="shared" si="1"/>
        <v>0</v>
      </c>
      <c r="K25" s="47">
        <v>0</v>
      </c>
      <c r="L25" s="48">
        <v>0</v>
      </c>
      <c r="M25" s="44">
        <f t="shared" si="0"/>
        <v>4442088</v>
      </c>
      <c r="N25" s="47">
        <v>0</v>
      </c>
    </row>
    <row r="26" spans="1:14" s="3" customFormat="1" ht="21" customHeight="1" x14ac:dyDescent="0.25">
      <c r="A26" s="120" t="s">
        <v>2</v>
      </c>
      <c r="B26" s="121"/>
      <c r="C26" s="121"/>
      <c r="D26" s="121"/>
      <c r="E26" s="121"/>
      <c r="F26" s="122"/>
      <c r="G26" s="49">
        <f t="shared" ref="G26:N26" si="2">SUM(G16:G25)</f>
        <v>12672107</v>
      </c>
      <c r="H26" s="49">
        <f t="shared" si="2"/>
        <v>0</v>
      </c>
      <c r="I26" s="49">
        <f t="shared" si="2"/>
        <v>8487038</v>
      </c>
      <c r="J26" s="49">
        <f t="shared" si="2"/>
        <v>189963</v>
      </c>
      <c r="K26" s="49">
        <f t="shared" si="2"/>
        <v>187563</v>
      </c>
      <c r="L26" s="49">
        <f t="shared" si="2"/>
        <v>2400</v>
      </c>
      <c r="M26" s="49">
        <f t="shared" si="2"/>
        <v>8677001</v>
      </c>
      <c r="N26" s="49">
        <f t="shared" si="2"/>
        <v>4185069</v>
      </c>
    </row>
    <row r="27" spans="1:14" s="3" customFormat="1" ht="15.75" x14ac:dyDescent="0.2">
      <c r="A27" s="14"/>
      <c r="B27" s="14"/>
      <c r="C27" s="14"/>
      <c r="D27" s="14"/>
      <c r="E27" s="14"/>
      <c r="F27" s="14"/>
      <c r="G27" s="14"/>
      <c r="H27" s="13"/>
      <c r="I27" s="13"/>
      <c r="J27" s="13"/>
      <c r="K27" s="13"/>
      <c r="L27" s="13"/>
      <c r="M27" s="13"/>
      <c r="N27" s="13"/>
    </row>
    <row r="28" spans="1:14" ht="18.75" customHeight="1" x14ac:dyDescent="0.25">
      <c r="A28" s="22" t="s">
        <v>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93" t="s">
        <v>68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</row>
    <row r="30" spans="1:14" ht="26.25" customHeight="1" x14ac:dyDescent="0.2">
      <c r="A30" s="93" t="s">
        <v>73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</row>
    <row r="31" spans="1:14" x14ac:dyDescent="0.2">
      <c r="A31" s="5" t="s">
        <v>74</v>
      </c>
    </row>
    <row r="32" spans="1:14" s="3" customFormat="1" ht="24.75" customHeight="1" x14ac:dyDescent="0.2">
      <c r="A32" s="93" t="s">
        <v>75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</row>
    <row r="33" spans="1:14" s="3" customFormat="1" ht="15.75" x14ac:dyDescent="0.2">
      <c r="A33" s="1" t="s">
        <v>76</v>
      </c>
      <c r="B33" s="1"/>
      <c r="C33" s="1"/>
      <c r="D33" s="1"/>
      <c r="E33" s="1"/>
      <c r="F33" s="1"/>
      <c r="G33" s="1"/>
      <c r="H33" s="1"/>
      <c r="I33" s="1"/>
      <c r="J33" s="13"/>
      <c r="K33" s="13"/>
      <c r="L33" s="13"/>
      <c r="M33" s="13"/>
      <c r="N33" s="13"/>
    </row>
    <row r="34" spans="1:14" s="3" customFormat="1" ht="15.75" x14ac:dyDescent="0.2">
      <c r="A34" s="1"/>
      <c r="B34" s="1"/>
      <c r="C34" s="1"/>
      <c r="D34" s="1"/>
      <c r="E34" s="1"/>
      <c r="F34" s="1"/>
      <c r="G34" s="1"/>
      <c r="H34" s="1"/>
      <c r="I34" s="1"/>
      <c r="J34" s="13"/>
      <c r="K34" s="13"/>
      <c r="L34" s="13"/>
      <c r="M34" s="13"/>
      <c r="N34" s="13"/>
    </row>
    <row r="35" spans="1:14" s="3" customFormat="1" ht="15.75" x14ac:dyDescent="0.2">
      <c r="A35" s="1"/>
      <c r="B35" s="1"/>
      <c r="C35" s="1"/>
      <c r="D35" s="1"/>
      <c r="E35" s="1"/>
      <c r="F35" s="1"/>
      <c r="G35" s="1"/>
      <c r="H35" s="1"/>
      <c r="I35" s="1"/>
      <c r="J35" s="13"/>
      <c r="K35" s="13"/>
      <c r="L35" s="13"/>
      <c r="M35" s="13"/>
      <c r="N35" s="13"/>
    </row>
    <row r="37" spans="1:14" ht="15.75" x14ac:dyDescent="0.25">
      <c r="A37" s="114" t="s">
        <v>70</v>
      </c>
      <c r="B37" s="114"/>
      <c r="C37" s="114"/>
    </row>
    <row r="38" spans="1:14" s="3" customFormat="1" ht="7.5" customHeight="1" x14ac:dyDescent="0.25">
      <c r="A38" s="22"/>
      <c r="B38" s="1"/>
      <c r="C38" s="1"/>
      <c r="D38" s="1"/>
      <c r="E38" s="1"/>
      <c r="F38" s="1"/>
      <c r="G38" s="1"/>
      <c r="H38" s="1"/>
      <c r="I38" s="1"/>
      <c r="J38" s="13"/>
      <c r="K38" s="13"/>
      <c r="L38" s="13"/>
      <c r="M38" s="13"/>
      <c r="N38" s="13"/>
    </row>
    <row r="39" spans="1:14" s="3" customFormat="1" ht="122.25" customHeight="1" x14ac:dyDescent="0.2">
      <c r="A39" s="102" t="s">
        <v>58</v>
      </c>
      <c r="B39" s="115" t="s">
        <v>32</v>
      </c>
      <c r="C39" s="116"/>
      <c r="D39" s="117"/>
      <c r="E39" s="115" t="s">
        <v>33</v>
      </c>
      <c r="F39" s="116"/>
      <c r="G39" s="117"/>
      <c r="H39" s="102" t="s">
        <v>34</v>
      </c>
      <c r="I39" s="108" t="s">
        <v>27</v>
      </c>
      <c r="J39" s="102" t="s">
        <v>69</v>
      </c>
      <c r="K39" s="109" t="s">
        <v>81</v>
      </c>
      <c r="L39" s="108" t="s">
        <v>35</v>
      </c>
      <c r="M39" s="109"/>
      <c r="N39" s="13"/>
    </row>
    <row r="40" spans="1:14" s="3" customFormat="1" ht="18" customHeight="1" x14ac:dyDescent="0.2">
      <c r="A40" s="103"/>
      <c r="B40" s="41" t="s">
        <v>36</v>
      </c>
      <c r="C40" s="41" t="s">
        <v>37</v>
      </c>
      <c r="D40" s="41" t="s">
        <v>38</v>
      </c>
      <c r="E40" s="41" t="s">
        <v>36</v>
      </c>
      <c r="F40" s="41" t="s">
        <v>37</v>
      </c>
      <c r="G40" s="41" t="s">
        <v>38</v>
      </c>
      <c r="H40" s="103"/>
      <c r="I40" s="110"/>
      <c r="J40" s="103"/>
      <c r="K40" s="111"/>
      <c r="L40" s="110"/>
      <c r="M40" s="111"/>
      <c r="N40" s="13"/>
    </row>
    <row r="41" spans="1:14" s="3" customFormat="1" ht="27" customHeight="1" x14ac:dyDescent="0.2">
      <c r="A41" s="37" t="s">
        <v>55</v>
      </c>
      <c r="B41" s="38" t="s">
        <v>40</v>
      </c>
      <c r="C41" s="39" t="s">
        <v>41</v>
      </c>
      <c r="D41" s="37" t="s">
        <v>42</v>
      </c>
      <c r="E41" s="37" t="s">
        <v>43</v>
      </c>
      <c r="F41" s="37" t="s">
        <v>44</v>
      </c>
      <c r="G41" s="37" t="s">
        <v>49</v>
      </c>
      <c r="H41" s="40" t="s">
        <v>56</v>
      </c>
      <c r="I41" s="37" t="s">
        <v>45</v>
      </c>
      <c r="J41" s="38" t="s">
        <v>46</v>
      </c>
      <c r="K41" s="40" t="s">
        <v>47</v>
      </c>
      <c r="L41" s="112" t="s">
        <v>48</v>
      </c>
      <c r="M41" s="113"/>
      <c r="N41" s="13"/>
    </row>
    <row r="42" spans="1:14" s="3" customFormat="1" ht="27" customHeight="1" x14ac:dyDescent="0.25">
      <c r="A42" s="33">
        <f>+B42+C42+D42+E42+F42+G42</f>
        <v>43429658</v>
      </c>
      <c r="B42" s="32">
        <v>2252800</v>
      </c>
      <c r="C42" s="32">
        <v>2496100</v>
      </c>
      <c r="D42" s="32">
        <v>2675000</v>
      </c>
      <c r="E42" s="32">
        <v>11728605</v>
      </c>
      <c r="F42" s="32">
        <v>11890317</v>
      </c>
      <c r="G42" s="32">
        <v>12386836</v>
      </c>
      <c r="H42" s="33">
        <f>ROUND(+A42/3,0)</f>
        <v>14476553</v>
      </c>
      <c r="I42" s="32">
        <v>8677001</v>
      </c>
      <c r="J42" s="32">
        <f>7455228+978000+189963</f>
        <v>8623191</v>
      </c>
      <c r="K42" s="33">
        <f>+I42-J42</f>
        <v>53810</v>
      </c>
      <c r="L42" s="94">
        <f>(K42/H42)</f>
        <v>3.717045072815331E-3</v>
      </c>
      <c r="M42" s="95"/>
      <c r="N42" s="13"/>
    </row>
    <row r="43" spans="1:14" s="3" customFormat="1" ht="15.75" x14ac:dyDescent="0.25">
      <c r="A43" s="22"/>
      <c r="B43" s="1"/>
      <c r="C43" s="1"/>
      <c r="D43" s="1"/>
      <c r="E43" s="1"/>
      <c r="F43" s="1"/>
      <c r="G43" s="1"/>
      <c r="H43" s="1"/>
      <c r="I43" s="1"/>
      <c r="J43" s="13"/>
      <c r="K43" s="13"/>
      <c r="L43" s="13"/>
      <c r="M43" s="13"/>
      <c r="N43" s="13"/>
    </row>
    <row r="44" spans="1:14" s="3" customFormat="1" ht="15.75" x14ac:dyDescent="0.25">
      <c r="A44" s="22" t="s">
        <v>0</v>
      </c>
      <c r="B44" s="1"/>
      <c r="C44" s="1"/>
      <c r="D44" s="1"/>
      <c r="E44" s="1"/>
      <c r="F44" s="1"/>
      <c r="G44" s="1"/>
      <c r="H44" s="1"/>
      <c r="I44" s="1"/>
      <c r="J44" s="13"/>
      <c r="K44" s="13"/>
      <c r="L44" s="13"/>
      <c r="M44" s="13"/>
      <c r="N44" s="13"/>
    </row>
    <row r="45" spans="1:14" s="3" customFormat="1" ht="15.75" x14ac:dyDescent="0.2">
      <c r="A45" s="1" t="s">
        <v>77</v>
      </c>
      <c r="B45" s="1"/>
      <c r="C45" s="1"/>
      <c r="D45" s="1"/>
      <c r="E45" s="1"/>
      <c r="F45" s="1"/>
      <c r="G45" s="1"/>
      <c r="H45" s="1"/>
      <c r="I45" s="1"/>
      <c r="J45" s="13"/>
      <c r="K45" s="13"/>
      <c r="L45" s="13"/>
      <c r="M45" s="13"/>
      <c r="N45" s="13"/>
    </row>
    <row r="46" spans="1:14" s="3" customFormat="1" ht="15.75" x14ac:dyDescent="0.2">
      <c r="A46" s="1" t="s">
        <v>78</v>
      </c>
      <c r="B46" s="1"/>
      <c r="C46" s="1"/>
      <c r="D46" s="1"/>
      <c r="E46" s="1"/>
      <c r="F46" s="1"/>
      <c r="G46" s="1"/>
      <c r="H46" s="1"/>
      <c r="I46" s="1"/>
      <c r="J46" s="13"/>
      <c r="K46" s="13"/>
      <c r="L46" s="13"/>
      <c r="M46" s="13"/>
      <c r="N46" s="13"/>
    </row>
    <row r="47" spans="1:14" s="3" customFormat="1" ht="15.75" x14ac:dyDescent="0.2">
      <c r="A47" s="1" t="s">
        <v>57</v>
      </c>
      <c r="B47" s="1"/>
      <c r="C47" s="1"/>
      <c r="D47" s="1"/>
      <c r="E47" s="1"/>
      <c r="F47" s="1"/>
      <c r="G47" s="1"/>
      <c r="H47" s="1"/>
      <c r="I47" s="1"/>
      <c r="J47" s="13"/>
      <c r="K47" s="13"/>
      <c r="L47" s="13"/>
      <c r="M47" s="13"/>
      <c r="N47" s="13"/>
    </row>
    <row r="48" spans="1:14" s="3" customFormat="1" ht="15.75" x14ac:dyDescent="0.2">
      <c r="A48" s="1" t="s">
        <v>79</v>
      </c>
      <c r="B48" s="1"/>
      <c r="C48" s="1"/>
      <c r="D48" s="1"/>
      <c r="E48" s="1"/>
      <c r="F48" s="1"/>
      <c r="G48" s="1"/>
      <c r="H48" s="1"/>
      <c r="I48" s="1"/>
      <c r="J48" s="13"/>
      <c r="K48" s="13"/>
      <c r="L48" s="13"/>
      <c r="M48" s="13"/>
      <c r="N48" s="13"/>
    </row>
    <row r="49" spans="1:14" s="3" customFormat="1" ht="15.75" x14ac:dyDescent="0.2">
      <c r="A49" s="1" t="s">
        <v>80</v>
      </c>
      <c r="B49" s="1"/>
      <c r="C49" s="1"/>
      <c r="D49" s="1"/>
      <c r="E49" s="1"/>
      <c r="F49" s="1"/>
      <c r="G49" s="1"/>
      <c r="H49" s="1"/>
      <c r="I49" s="1"/>
      <c r="J49" s="13"/>
      <c r="K49" s="13"/>
      <c r="L49" s="13"/>
      <c r="M49" s="13"/>
      <c r="N49" s="13"/>
    </row>
    <row r="50" spans="1:14" s="3" customFormat="1" ht="15.75" x14ac:dyDescent="0.2">
      <c r="A50" s="1"/>
      <c r="B50" s="1"/>
      <c r="C50" s="1"/>
      <c r="D50" s="1"/>
      <c r="E50" s="1"/>
      <c r="F50" s="1"/>
      <c r="G50" s="1"/>
      <c r="H50" s="1"/>
      <c r="I50" s="1"/>
      <c r="J50" s="13"/>
      <c r="K50" s="13"/>
      <c r="L50" s="13"/>
      <c r="M50" s="13"/>
      <c r="N50" s="13"/>
    </row>
    <row r="51" spans="1:14" s="3" customFormat="1" ht="15.75" x14ac:dyDescent="0.2">
      <c r="A51" s="1"/>
      <c r="B51" s="1"/>
      <c r="C51" s="1"/>
      <c r="D51" s="1"/>
      <c r="E51" s="1"/>
      <c r="F51" s="1"/>
      <c r="G51" s="1"/>
      <c r="H51" s="1"/>
      <c r="I51" s="1"/>
      <c r="J51" s="13"/>
      <c r="K51" s="13"/>
      <c r="L51" s="13"/>
      <c r="M51" s="13"/>
      <c r="N51" s="13"/>
    </row>
    <row r="52" spans="1:14" s="3" customFormat="1" ht="15.75" x14ac:dyDescent="0.2">
      <c r="A52" s="1"/>
      <c r="B52" s="1"/>
      <c r="C52" s="1"/>
      <c r="D52" s="1"/>
      <c r="E52" s="1"/>
      <c r="F52" s="1"/>
      <c r="G52" s="1"/>
      <c r="H52" s="1"/>
      <c r="I52" s="1"/>
      <c r="J52" s="13"/>
      <c r="K52" s="13"/>
      <c r="L52" s="13"/>
      <c r="M52" s="13"/>
      <c r="N52" s="13"/>
    </row>
    <row r="53" spans="1:14" s="3" customFormat="1" ht="15.75" x14ac:dyDescent="0.25">
      <c r="A53" s="42" t="s">
        <v>5</v>
      </c>
      <c r="B53" s="14"/>
      <c r="C53" s="14"/>
      <c r="D53" s="14"/>
      <c r="E53" s="14"/>
      <c r="F53" s="14"/>
      <c r="G53" s="14"/>
      <c r="H53" s="1"/>
      <c r="I53" s="1"/>
      <c r="J53" s="13"/>
      <c r="K53" s="13"/>
      <c r="L53" s="13"/>
      <c r="M53" s="13"/>
      <c r="N53" s="13"/>
    </row>
    <row r="54" spans="1:14" s="3" customFormat="1" ht="5.25" customHeight="1" x14ac:dyDescent="0.2">
      <c r="A54" s="23"/>
      <c r="B54" s="14"/>
      <c r="C54" s="14"/>
      <c r="D54" s="14"/>
      <c r="E54" s="14"/>
      <c r="F54" s="14"/>
      <c r="G54" s="14"/>
      <c r="H54" s="1"/>
      <c r="I54" s="1"/>
      <c r="J54" s="13"/>
      <c r="K54" s="13"/>
      <c r="L54" s="13"/>
      <c r="M54" s="13"/>
      <c r="N54" s="13"/>
    </row>
    <row r="55" spans="1:14" s="3" customFormat="1" ht="96" customHeight="1" x14ac:dyDescent="0.2">
      <c r="A55" s="34" t="s">
        <v>19</v>
      </c>
      <c r="B55" s="26" t="s">
        <v>82</v>
      </c>
      <c r="C55" s="26" t="s">
        <v>29</v>
      </c>
      <c r="D55" s="26" t="s">
        <v>20</v>
      </c>
      <c r="E55" s="26" t="s">
        <v>59</v>
      </c>
      <c r="F55" s="26" t="s">
        <v>30</v>
      </c>
      <c r="G55" s="26" t="s">
        <v>31</v>
      </c>
      <c r="H55" s="1"/>
      <c r="I55" s="1"/>
      <c r="J55" s="24"/>
      <c r="K55" s="24"/>
      <c r="L55" s="24"/>
      <c r="M55" s="24"/>
      <c r="N55" s="24"/>
    </row>
    <row r="56" spans="1:14" s="3" customFormat="1" x14ac:dyDescent="0.2">
      <c r="A56" s="50" t="s">
        <v>39</v>
      </c>
      <c r="B56" s="50" t="s">
        <v>40</v>
      </c>
      <c r="C56" s="50" t="s">
        <v>41</v>
      </c>
      <c r="D56" s="50" t="s">
        <v>42</v>
      </c>
      <c r="E56" s="50" t="s">
        <v>43</v>
      </c>
      <c r="F56" s="50" t="s">
        <v>44</v>
      </c>
      <c r="G56" s="50" t="s">
        <v>49</v>
      </c>
      <c r="H56" s="1"/>
      <c r="I56" s="1"/>
      <c r="J56" s="24"/>
      <c r="K56" s="24"/>
      <c r="L56" s="24"/>
      <c r="M56" s="24"/>
      <c r="N56" s="24"/>
    </row>
    <row r="57" spans="1:14" s="3" customFormat="1" ht="63.75" customHeight="1" x14ac:dyDescent="0.25">
      <c r="A57" s="30" t="s">
        <v>118</v>
      </c>
      <c r="B57" s="31">
        <v>576000</v>
      </c>
      <c r="C57" s="62">
        <v>2013</v>
      </c>
      <c r="D57" s="30" t="s">
        <v>119</v>
      </c>
      <c r="E57" s="30" t="s">
        <v>120</v>
      </c>
      <c r="F57" s="30">
        <v>510171</v>
      </c>
      <c r="G57" s="30">
        <v>444342</v>
      </c>
      <c r="H57" s="1"/>
      <c r="I57" s="1"/>
      <c r="J57" s="13"/>
      <c r="K57" s="13"/>
      <c r="L57" s="13"/>
      <c r="M57" s="13"/>
      <c r="N57" s="13"/>
    </row>
    <row r="58" spans="1:14" s="24" customFormat="1" ht="62.25" customHeight="1" x14ac:dyDescent="0.25">
      <c r="A58" s="30" t="s">
        <v>121</v>
      </c>
      <c r="B58" s="31">
        <v>730000</v>
      </c>
      <c r="C58" s="30">
        <v>2016</v>
      </c>
      <c r="D58" s="30" t="s">
        <v>119</v>
      </c>
      <c r="E58" s="30" t="s">
        <v>120</v>
      </c>
      <c r="F58" s="30">
        <v>0</v>
      </c>
      <c r="G58" s="30">
        <v>730000</v>
      </c>
      <c r="H58" s="1"/>
      <c r="I58" s="1"/>
      <c r="J58" s="13"/>
      <c r="K58" s="13"/>
      <c r="L58" s="13"/>
      <c r="M58" s="13"/>
      <c r="N58" s="13"/>
    </row>
    <row r="59" spans="1:14" s="24" customFormat="1" ht="20.25" customHeight="1" x14ac:dyDescent="0.2">
      <c r="A59" s="8"/>
      <c r="B59" s="10"/>
      <c r="C59" s="10"/>
      <c r="D59" s="10"/>
      <c r="E59" s="27" t="s">
        <v>2</v>
      </c>
      <c r="F59" s="19">
        <f>SUM(F57:F58)</f>
        <v>510171</v>
      </c>
      <c r="G59" s="19">
        <f>SUM(G57:G58)</f>
        <v>1174342</v>
      </c>
      <c r="H59" s="1"/>
      <c r="I59" s="1"/>
      <c r="J59" s="13"/>
      <c r="K59" s="13"/>
      <c r="L59" s="13"/>
      <c r="M59" s="13"/>
      <c r="N59" s="13"/>
    </row>
    <row r="60" spans="1:14" s="24" customFormat="1" ht="15.75" x14ac:dyDescent="0.2">
      <c r="H60" s="13"/>
      <c r="I60" s="13"/>
      <c r="J60" s="13"/>
      <c r="K60" s="13"/>
      <c r="L60" s="13"/>
      <c r="M60" s="13"/>
      <c r="N60" s="13"/>
    </row>
    <row r="61" spans="1:14" s="24" customFormat="1" ht="15.75" x14ac:dyDescent="0.25">
      <c r="A61" s="22" t="s">
        <v>83</v>
      </c>
      <c r="H61" s="13"/>
      <c r="I61" s="13"/>
      <c r="J61" s="13"/>
      <c r="K61" s="13"/>
      <c r="L61" s="13"/>
      <c r="M61" s="13"/>
      <c r="N61" s="13"/>
    </row>
    <row r="62" spans="1:14" s="24" customFormat="1" ht="15.75" x14ac:dyDescent="0.2">
      <c r="A62" s="1" t="s">
        <v>24</v>
      </c>
      <c r="H62" s="13"/>
      <c r="I62" s="13"/>
      <c r="J62" s="13"/>
      <c r="K62" s="13"/>
      <c r="L62" s="13"/>
      <c r="M62" s="13"/>
      <c r="N62" s="13"/>
    </row>
    <row r="63" spans="1:14" s="24" customFormat="1" ht="12" customHeight="1" x14ac:dyDescent="0.2">
      <c r="A63" s="1"/>
      <c r="H63" s="13"/>
      <c r="I63" s="13"/>
      <c r="J63" s="13"/>
      <c r="K63" s="13"/>
      <c r="L63" s="13"/>
      <c r="M63" s="13"/>
      <c r="N63" s="13"/>
    </row>
    <row r="64" spans="1:14" s="24" customFormat="1" ht="15.75" x14ac:dyDescent="0.25">
      <c r="A64" s="42" t="s">
        <v>60</v>
      </c>
      <c r="H64" s="13"/>
      <c r="I64" s="13"/>
      <c r="J64" s="13"/>
      <c r="K64" s="13"/>
      <c r="L64" s="13"/>
      <c r="M64" s="13"/>
      <c r="N64" s="13"/>
    </row>
    <row r="65" spans="1:17" s="24" customFormat="1" ht="15.75" x14ac:dyDescent="0.2">
      <c r="A65" s="1"/>
      <c r="H65" s="13"/>
      <c r="I65" s="13"/>
      <c r="J65" s="13"/>
      <c r="K65" s="13"/>
      <c r="L65" s="13"/>
      <c r="M65" s="13"/>
      <c r="N65" s="13"/>
    </row>
    <row r="66" spans="1:17" s="24" customFormat="1" ht="110.25" customHeight="1" x14ac:dyDescent="0.2">
      <c r="A66" s="34" t="s">
        <v>64</v>
      </c>
      <c r="B66" s="34" t="s">
        <v>62</v>
      </c>
      <c r="C66" s="35" t="s">
        <v>63</v>
      </c>
      <c r="D66" s="98" t="s">
        <v>84</v>
      </c>
      <c r="E66" s="99"/>
      <c r="H66" s="13"/>
      <c r="I66" s="13"/>
      <c r="J66" s="13"/>
      <c r="K66" s="13"/>
      <c r="L66" s="13"/>
      <c r="M66" s="13"/>
      <c r="N66" s="13"/>
    </row>
    <row r="67" spans="1:17" s="24" customFormat="1" ht="15.75" x14ac:dyDescent="0.2">
      <c r="A67" s="28" t="s">
        <v>39</v>
      </c>
      <c r="B67" s="28" t="s">
        <v>40</v>
      </c>
      <c r="C67" s="28" t="s">
        <v>41</v>
      </c>
      <c r="D67" s="100" t="s">
        <v>61</v>
      </c>
      <c r="E67" s="101"/>
      <c r="H67" s="13"/>
      <c r="I67" s="13"/>
      <c r="J67" s="13"/>
      <c r="K67" s="13"/>
      <c r="L67" s="13"/>
      <c r="M67" s="13"/>
      <c r="N67" s="13"/>
    </row>
    <row r="68" spans="1:17" s="24" customFormat="1" ht="23.25" customHeight="1" x14ac:dyDescent="0.25">
      <c r="A68" s="51">
        <v>730000</v>
      </c>
      <c r="B68" s="32">
        <v>2675000</v>
      </c>
      <c r="C68" s="32">
        <v>12386836</v>
      </c>
      <c r="D68" s="96">
        <f>+A68/(+B68+C68)</f>
        <v>4.8466866854744668E-2</v>
      </c>
      <c r="E68" s="97"/>
      <c r="F68" s="29"/>
      <c r="G68" s="29"/>
      <c r="H68" s="13"/>
      <c r="I68" s="13"/>
      <c r="J68" s="13"/>
      <c r="K68" s="13"/>
      <c r="L68" s="13"/>
      <c r="M68" s="13"/>
      <c r="N68" s="13"/>
    </row>
    <row r="69" spans="1:17" s="24" customFormat="1" ht="13.5" customHeight="1" x14ac:dyDescent="0.2">
      <c r="A69" s="14"/>
      <c r="B69" s="14"/>
      <c r="C69" s="14"/>
      <c r="D69" s="14"/>
      <c r="E69" s="14"/>
      <c r="F69" s="14"/>
      <c r="G69" s="14"/>
      <c r="H69" s="13"/>
      <c r="I69" s="13"/>
      <c r="J69" s="13"/>
      <c r="K69" s="13"/>
      <c r="L69" s="13"/>
      <c r="M69" s="13"/>
      <c r="N69" s="13"/>
    </row>
    <row r="70" spans="1:17" s="24" customFormat="1" ht="15.75" x14ac:dyDescent="0.2">
      <c r="A70" s="14"/>
      <c r="B70" s="14"/>
      <c r="C70" s="14"/>
      <c r="D70" s="14"/>
      <c r="E70" s="14"/>
      <c r="F70" s="14"/>
      <c r="G70" s="14"/>
      <c r="H70" s="13"/>
      <c r="I70" s="13"/>
      <c r="J70" s="13"/>
      <c r="K70" s="13"/>
      <c r="L70" s="13"/>
      <c r="M70" s="13"/>
      <c r="N70" s="13"/>
    </row>
    <row r="71" spans="1:17" s="24" customFormat="1" ht="15.75" x14ac:dyDescent="0.25">
      <c r="A71" s="42" t="s">
        <v>86</v>
      </c>
      <c r="B71" s="14"/>
      <c r="C71" s="14"/>
      <c r="D71" s="14"/>
      <c r="E71" s="14"/>
      <c r="F71" s="14"/>
      <c r="G71" s="14"/>
      <c r="H71" s="13"/>
      <c r="I71" s="13"/>
      <c r="J71" s="13"/>
      <c r="K71" s="13"/>
      <c r="L71" s="13"/>
      <c r="M71" s="13"/>
      <c r="N71" s="13"/>
    </row>
    <row r="72" spans="1:17" s="24" customFormat="1" ht="11.25" customHeight="1" x14ac:dyDescent="0.2">
      <c r="A72" s="23"/>
      <c r="B72" s="14"/>
      <c r="C72" s="14"/>
      <c r="D72" s="14"/>
      <c r="E72" s="14"/>
      <c r="F72" s="14"/>
      <c r="G72" s="14"/>
      <c r="H72" s="13"/>
      <c r="I72" s="13"/>
      <c r="J72" s="13"/>
      <c r="K72" s="13"/>
      <c r="L72" s="13"/>
      <c r="M72" s="13"/>
      <c r="N72" s="13"/>
      <c r="O72" s="13"/>
      <c r="P72" s="13"/>
    </row>
    <row r="73" spans="1:17" s="24" customFormat="1" ht="16.5" customHeight="1" x14ac:dyDescent="0.25">
      <c r="A73" s="42" t="s">
        <v>141</v>
      </c>
      <c r="B73" s="14"/>
      <c r="C73" s="14"/>
      <c r="D73" s="14"/>
      <c r="E73" s="14"/>
      <c r="F73" s="14"/>
      <c r="G73" s="14"/>
      <c r="H73" s="13"/>
      <c r="I73" s="13"/>
      <c r="J73" s="13"/>
      <c r="K73" s="13"/>
      <c r="L73" s="13"/>
      <c r="M73" s="13"/>
      <c r="N73" s="13"/>
      <c r="O73" s="13"/>
      <c r="P73" s="13"/>
    </row>
    <row r="74" spans="1:17" s="3" customFormat="1" ht="15.75" customHeight="1" x14ac:dyDescent="0.2">
      <c r="A74" s="84" t="s">
        <v>4</v>
      </c>
      <c r="B74" s="81" t="s">
        <v>6</v>
      </c>
      <c r="C74" s="81" t="s">
        <v>28</v>
      </c>
      <c r="D74" s="81" t="s">
        <v>11</v>
      </c>
      <c r="E74" s="81" t="s">
        <v>87</v>
      </c>
      <c r="F74" s="81" t="s">
        <v>88</v>
      </c>
      <c r="G74" s="81" t="s">
        <v>12</v>
      </c>
      <c r="H74" s="81" t="s">
        <v>16</v>
      </c>
      <c r="I74" s="81" t="s">
        <v>67</v>
      </c>
      <c r="J74" s="81" t="s">
        <v>89</v>
      </c>
      <c r="K74" s="13"/>
      <c r="L74" s="13"/>
      <c r="M74" s="13"/>
      <c r="N74" s="13"/>
      <c r="O74" s="13"/>
      <c r="P74" s="13"/>
      <c r="Q74" s="24"/>
    </row>
    <row r="75" spans="1:17" s="3" customFormat="1" ht="12.75" customHeight="1" x14ac:dyDescent="0.2">
      <c r="A75" s="85"/>
      <c r="B75" s="82"/>
      <c r="C75" s="82"/>
      <c r="D75" s="82"/>
      <c r="E75" s="82"/>
      <c r="F75" s="82"/>
      <c r="G75" s="82"/>
      <c r="H75" s="82"/>
      <c r="I75" s="82"/>
      <c r="J75" s="82"/>
      <c r="K75" s="13"/>
      <c r="L75" s="13"/>
      <c r="M75" s="13"/>
      <c r="N75" s="13"/>
      <c r="O75" s="13"/>
      <c r="P75" s="13"/>
      <c r="Q75" s="24"/>
    </row>
    <row r="76" spans="1:17" s="3" customFormat="1" ht="69.75" customHeight="1" x14ac:dyDescent="0.2">
      <c r="A76" s="86"/>
      <c r="B76" s="83"/>
      <c r="C76" s="83"/>
      <c r="D76" s="83"/>
      <c r="E76" s="83"/>
      <c r="F76" s="83"/>
      <c r="G76" s="83"/>
      <c r="H76" s="83"/>
      <c r="I76" s="83"/>
      <c r="J76" s="83"/>
      <c r="K76" s="13"/>
      <c r="L76" s="13"/>
      <c r="M76" s="13"/>
      <c r="N76" s="13"/>
      <c r="O76" s="13"/>
      <c r="P76" s="13"/>
      <c r="Q76" s="24"/>
    </row>
    <row r="77" spans="1:17" s="3" customFormat="1" ht="15.75" x14ac:dyDescent="0.2">
      <c r="A77" s="20" t="s">
        <v>39</v>
      </c>
      <c r="B77" s="20" t="s">
        <v>40</v>
      </c>
      <c r="C77" s="20" t="s">
        <v>41</v>
      </c>
      <c r="D77" s="20" t="s">
        <v>42</v>
      </c>
      <c r="E77" s="20" t="s">
        <v>44</v>
      </c>
      <c r="F77" s="20" t="s">
        <v>49</v>
      </c>
      <c r="G77" s="20" t="s">
        <v>50</v>
      </c>
      <c r="H77" s="20" t="s">
        <v>45</v>
      </c>
      <c r="I77" s="20" t="s">
        <v>66</v>
      </c>
      <c r="J77" s="21" t="s">
        <v>51</v>
      </c>
      <c r="K77" s="13"/>
      <c r="L77" s="13"/>
      <c r="M77" s="13"/>
      <c r="N77" s="13"/>
      <c r="O77" s="13"/>
      <c r="P77" s="13"/>
      <c r="Q77" s="24"/>
    </row>
    <row r="78" spans="1:17" s="3" customFormat="1" ht="28.5" customHeight="1" x14ac:dyDescent="0.25">
      <c r="A78" s="17" t="s">
        <v>142</v>
      </c>
      <c r="B78" s="54">
        <v>576000</v>
      </c>
      <c r="C78" s="55" t="s">
        <v>144</v>
      </c>
      <c r="D78" s="64" t="s">
        <v>94</v>
      </c>
      <c r="E78" s="55" t="s">
        <v>145</v>
      </c>
      <c r="F78" s="55">
        <v>510171</v>
      </c>
      <c r="G78" s="46">
        <v>0</v>
      </c>
      <c r="H78" s="47">
        <v>65829</v>
      </c>
      <c r="I78" s="47">
        <v>25862</v>
      </c>
      <c r="J78" s="47">
        <f>F78-H78</f>
        <v>444342</v>
      </c>
      <c r="K78" s="13"/>
      <c r="L78" s="13"/>
      <c r="M78" s="13"/>
      <c r="N78" s="13"/>
      <c r="O78" s="13"/>
      <c r="P78" s="13"/>
      <c r="Q78" s="24"/>
    </row>
    <row r="79" spans="1:17" s="3" customFormat="1" ht="19.5" customHeight="1" x14ac:dyDescent="0.25">
      <c r="A79" s="18" t="s">
        <v>143</v>
      </c>
      <c r="B79" s="54">
        <v>730000</v>
      </c>
      <c r="C79" s="55" t="s">
        <v>144</v>
      </c>
      <c r="D79" s="64" t="s">
        <v>94</v>
      </c>
      <c r="E79" s="55" t="s">
        <v>146</v>
      </c>
      <c r="F79" s="55">
        <v>0</v>
      </c>
      <c r="G79" s="46">
        <v>730000</v>
      </c>
      <c r="H79" s="47">
        <v>0</v>
      </c>
      <c r="I79" s="47">
        <v>10813</v>
      </c>
      <c r="J79" s="47">
        <v>730000</v>
      </c>
      <c r="K79" s="13"/>
      <c r="L79" s="13"/>
      <c r="M79" s="13"/>
      <c r="N79" s="13"/>
      <c r="O79" s="13"/>
      <c r="P79" s="13"/>
      <c r="Q79" s="24"/>
    </row>
    <row r="80" spans="1:17" s="24" customFormat="1" ht="21.75" customHeight="1" x14ac:dyDescent="0.25">
      <c r="A80" s="8"/>
      <c r="B80" s="52"/>
      <c r="C80" s="52"/>
      <c r="D80" s="52"/>
      <c r="E80" s="53"/>
      <c r="F80" s="49">
        <f>SUM(F78:F79)</f>
        <v>510171</v>
      </c>
      <c r="G80" s="49">
        <f>SUM(G78:G79)</f>
        <v>730000</v>
      </c>
      <c r="H80" s="49">
        <f>SUM(H78:H79)</f>
        <v>65829</v>
      </c>
      <c r="I80" s="49">
        <f>SUM(I78:I79)</f>
        <v>36675</v>
      </c>
      <c r="J80" s="49">
        <f>SUM(J78:J79)</f>
        <v>1174342</v>
      </c>
      <c r="K80" s="13"/>
      <c r="L80" s="13"/>
      <c r="M80" s="13"/>
      <c r="N80" s="13"/>
    </row>
    <row r="81" spans="1:17" s="76" customFormat="1" ht="21.75" customHeight="1" x14ac:dyDescent="0.25">
      <c r="A81" s="73"/>
      <c r="B81" s="74"/>
      <c r="C81" s="74"/>
      <c r="D81" s="74"/>
      <c r="E81" s="74"/>
      <c r="F81" s="74"/>
      <c r="G81" s="74"/>
      <c r="H81" s="74"/>
      <c r="I81" s="74"/>
      <c r="J81" s="74"/>
      <c r="K81" s="75"/>
      <c r="L81" s="75"/>
      <c r="M81" s="75"/>
      <c r="N81" s="75"/>
    </row>
    <row r="82" spans="1:17" s="24" customFormat="1" ht="16.5" customHeight="1" x14ac:dyDescent="0.25">
      <c r="A82" s="42" t="s">
        <v>139</v>
      </c>
      <c r="B82" s="14"/>
      <c r="C82" s="14"/>
      <c r="D82" s="14"/>
      <c r="E82" s="14"/>
      <c r="F82" s="14"/>
      <c r="G82" s="14"/>
      <c r="H82" s="13"/>
      <c r="I82" s="13"/>
      <c r="J82" s="13"/>
      <c r="K82" s="13"/>
      <c r="L82" s="13"/>
      <c r="M82" s="13"/>
      <c r="N82" s="13"/>
      <c r="O82" s="13"/>
      <c r="P82" s="13"/>
    </row>
    <row r="83" spans="1:17" s="3" customFormat="1" ht="15.75" customHeight="1" x14ac:dyDescent="0.2">
      <c r="A83" s="84" t="s">
        <v>4</v>
      </c>
      <c r="B83" s="81" t="s">
        <v>6</v>
      </c>
      <c r="C83" s="81" t="s">
        <v>28</v>
      </c>
      <c r="D83" s="81" t="s">
        <v>11</v>
      </c>
      <c r="E83" s="81" t="s">
        <v>87</v>
      </c>
      <c r="F83" s="81" t="s">
        <v>88</v>
      </c>
      <c r="G83" s="81" t="s">
        <v>12</v>
      </c>
      <c r="H83" s="81" t="s">
        <v>16</v>
      </c>
      <c r="I83" s="81" t="s">
        <v>67</v>
      </c>
      <c r="J83" s="81" t="s">
        <v>89</v>
      </c>
      <c r="K83" s="13"/>
      <c r="L83" s="13"/>
      <c r="M83" s="13"/>
      <c r="N83" s="13"/>
      <c r="O83" s="13"/>
      <c r="P83" s="13"/>
      <c r="Q83" s="24"/>
    </row>
    <row r="84" spans="1:17" s="3" customFormat="1" ht="12.75" customHeight="1" x14ac:dyDescent="0.2">
      <c r="A84" s="85"/>
      <c r="B84" s="82"/>
      <c r="C84" s="82"/>
      <c r="D84" s="82"/>
      <c r="E84" s="82"/>
      <c r="F84" s="82"/>
      <c r="G84" s="82"/>
      <c r="H84" s="82"/>
      <c r="I84" s="82"/>
      <c r="J84" s="82"/>
      <c r="K84" s="13"/>
      <c r="L84" s="13"/>
      <c r="M84" s="13"/>
      <c r="N84" s="13"/>
      <c r="O84" s="13"/>
      <c r="P84" s="13"/>
      <c r="Q84" s="24"/>
    </row>
    <row r="85" spans="1:17" s="3" customFormat="1" ht="69.75" customHeight="1" x14ac:dyDescent="0.2">
      <c r="A85" s="86"/>
      <c r="B85" s="83"/>
      <c r="C85" s="83"/>
      <c r="D85" s="83"/>
      <c r="E85" s="83"/>
      <c r="F85" s="83"/>
      <c r="G85" s="83"/>
      <c r="H85" s="83"/>
      <c r="I85" s="83"/>
      <c r="J85" s="83"/>
      <c r="K85" s="13"/>
      <c r="L85" s="13"/>
      <c r="M85" s="13"/>
      <c r="N85" s="13"/>
      <c r="O85" s="13"/>
      <c r="P85" s="13"/>
      <c r="Q85" s="24"/>
    </row>
    <row r="86" spans="1:17" s="3" customFormat="1" ht="15.75" x14ac:dyDescent="0.2">
      <c r="A86" s="20" t="s">
        <v>39</v>
      </c>
      <c r="B86" s="20" t="s">
        <v>40</v>
      </c>
      <c r="C86" s="20" t="s">
        <v>41</v>
      </c>
      <c r="D86" s="20" t="s">
        <v>42</v>
      </c>
      <c r="E86" s="20" t="s">
        <v>44</v>
      </c>
      <c r="F86" s="20" t="s">
        <v>49</v>
      </c>
      <c r="G86" s="20" t="s">
        <v>50</v>
      </c>
      <c r="H86" s="20" t="s">
        <v>45</v>
      </c>
      <c r="I86" s="20" t="s">
        <v>66</v>
      </c>
      <c r="J86" s="21" t="s">
        <v>51</v>
      </c>
      <c r="K86" s="13"/>
      <c r="L86" s="13"/>
      <c r="M86" s="13"/>
      <c r="N86" s="13"/>
      <c r="O86" s="13"/>
      <c r="P86" s="13"/>
      <c r="Q86" s="24"/>
    </row>
    <row r="87" spans="1:17" s="3" customFormat="1" ht="28.5" customHeight="1" x14ac:dyDescent="0.25">
      <c r="A87" s="17" t="s">
        <v>128</v>
      </c>
      <c r="B87" s="54">
        <v>6600000</v>
      </c>
      <c r="C87" s="55" t="s">
        <v>130</v>
      </c>
      <c r="D87" s="64" t="s">
        <v>94</v>
      </c>
      <c r="E87" s="55" t="s">
        <v>132</v>
      </c>
      <c r="F87" s="55">
        <v>2869895</v>
      </c>
      <c r="G87" s="46">
        <v>0</v>
      </c>
      <c r="H87" s="47">
        <v>370309</v>
      </c>
      <c r="I87" s="47">
        <v>51298.28</v>
      </c>
      <c r="J87" s="47">
        <f>F87-H87</f>
        <v>2499586</v>
      </c>
      <c r="K87" s="13"/>
      <c r="L87" s="13"/>
      <c r="M87" s="13"/>
      <c r="N87" s="13"/>
      <c r="O87" s="13"/>
      <c r="P87" s="13"/>
      <c r="Q87" s="24"/>
    </row>
    <row r="88" spans="1:17" s="3" customFormat="1" ht="19.5" customHeight="1" x14ac:dyDescent="0.25">
      <c r="A88" s="18" t="s">
        <v>129</v>
      </c>
      <c r="B88" s="54">
        <v>11549000</v>
      </c>
      <c r="C88" s="55" t="s">
        <v>131</v>
      </c>
      <c r="D88" s="64" t="s">
        <v>94</v>
      </c>
      <c r="E88" s="55" t="s">
        <v>133</v>
      </c>
      <c r="F88" s="55">
        <v>0</v>
      </c>
      <c r="G88" s="46">
        <v>5822941</v>
      </c>
      <c r="H88" s="47">
        <v>0</v>
      </c>
      <c r="I88" s="47">
        <v>0</v>
      </c>
      <c r="J88" s="47">
        <v>5822941</v>
      </c>
      <c r="K88" s="13"/>
      <c r="L88" s="13"/>
      <c r="M88" s="13"/>
      <c r="N88" s="13"/>
      <c r="O88" s="13"/>
      <c r="P88" s="13"/>
      <c r="Q88" s="24"/>
    </row>
    <row r="89" spans="1:17" s="24" customFormat="1" ht="21.75" customHeight="1" x14ac:dyDescent="0.25">
      <c r="A89" s="8"/>
      <c r="B89" s="52"/>
      <c r="C89" s="52"/>
      <c r="D89" s="52"/>
      <c r="E89" s="53"/>
      <c r="F89" s="49">
        <f>SUM(F87:F88)</f>
        <v>2869895</v>
      </c>
      <c r="G89" s="49">
        <f>SUM(G87:G88)</f>
        <v>5822941</v>
      </c>
      <c r="H89" s="49">
        <f>SUM(H87:H88)</f>
        <v>370309</v>
      </c>
      <c r="I89" s="49">
        <f>SUM(I87:I88)</f>
        <v>51298.28</v>
      </c>
      <c r="J89" s="49">
        <f>SUM(J87:J88)</f>
        <v>8322527</v>
      </c>
      <c r="K89" s="13"/>
      <c r="L89" s="13"/>
      <c r="M89" s="13"/>
      <c r="N89" s="13"/>
    </row>
    <row r="90" spans="1:17" s="76" customFormat="1" ht="21.75" customHeight="1" x14ac:dyDescent="0.25">
      <c r="A90" s="73"/>
      <c r="B90" s="74"/>
      <c r="C90" s="74"/>
      <c r="D90" s="74"/>
      <c r="E90" s="74"/>
      <c r="F90" s="74"/>
      <c r="G90" s="74"/>
      <c r="H90" s="74"/>
      <c r="I90" s="74"/>
      <c r="J90" s="74"/>
      <c r="K90" s="75"/>
      <c r="L90" s="75"/>
      <c r="M90" s="75"/>
      <c r="N90" s="75"/>
    </row>
    <row r="91" spans="1:17" s="24" customFormat="1" ht="21" customHeight="1" x14ac:dyDescent="0.2">
      <c r="A91" s="80" t="s">
        <v>140</v>
      </c>
      <c r="B91" s="80"/>
      <c r="C91" s="77"/>
      <c r="D91" s="77"/>
      <c r="E91" s="77"/>
      <c r="F91" s="77"/>
      <c r="G91" s="77"/>
      <c r="H91" s="78"/>
      <c r="I91" s="78"/>
      <c r="J91" s="78"/>
      <c r="K91" s="78"/>
      <c r="L91" s="78"/>
      <c r="M91" s="78"/>
      <c r="N91" s="78"/>
    </row>
    <row r="92" spans="1:17" customFormat="1" ht="15" x14ac:dyDescent="0.25">
      <c r="A92" s="90" t="s">
        <v>4</v>
      </c>
      <c r="B92" s="87" t="s">
        <v>6</v>
      </c>
      <c r="C92" s="87" t="s">
        <v>28</v>
      </c>
      <c r="D92" s="87" t="s">
        <v>11</v>
      </c>
      <c r="E92" s="87" t="s">
        <v>87</v>
      </c>
      <c r="F92" s="87" t="s">
        <v>88</v>
      </c>
      <c r="G92" s="87" t="s">
        <v>12</v>
      </c>
      <c r="H92" s="87" t="s">
        <v>16</v>
      </c>
      <c r="I92" s="87" t="s">
        <v>67</v>
      </c>
      <c r="J92" s="87" t="s">
        <v>89</v>
      </c>
    </row>
    <row r="93" spans="1:17" customFormat="1" ht="15" x14ac:dyDescent="0.25">
      <c r="A93" s="91"/>
      <c r="B93" s="88"/>
      <c r="C93" s="88"/>
      <c r="D93" s="88"/>
      <c r="E93" s="88"/>
      <c r="F93" s="88"/>
      <c r="G93" s="88"/>
      <c r="H93" s="88"/>
      <c r="I93" s="88"/>
      <c r="J93" s="88"/>
    </row>
    <row r="94" spans="1:17" customFormat="1" ht="97.5" customHeight="1" x14ac:dyDescent="0.25">
      <c r="A94" s="92"/>
      <c r="B94" s="89"/>
      <c r="C94" s="89"/>
      <c r="D94" s="89"/>
      <c r="E94" s="89"/>
      <c r="F94" s="89"/>
      <c r="G94" s="89"/>
      <c r="H94" s="89"/>
      <c r="I94" s="89"/>
      <c r="J94" s="89"/>
    </row>
    <row r="95" spans="1:17" customFormat="1" ht="15" x14ac:dyDescent="0.25">
      <c r="A95" s="66" t="s">
        <v>39</v>
      </c>
      <c r="B95" s="66" t="s">
        <v>40</v>
      </c>
      <c r="C95" s="66" t="s">
        <v>41</v>
      </c>
      <c r="D95" s="66" t="s">
        <v>42</v>
      </c>
      <c r="E95" s="66" t="s">
        <v>44</v>
      </c>
      <c r="F95" s="66" t="s">
        <v>49</v>
      </c>
      <c r="G95" s="66" t="s">
        <v>50</v>
      </c>
      <c r="H95" s="66" t="s">
        <v>45</v>
      </c>
      <c r="I95" s="66" t="s">
        <v>66</v>
      </c>
      <c r="J95" s="67" t="s">
        <v>51</v>
      </c>
    </row>
    <row r="96" spans="1:17" customFormat="1" ht="47.25" x14ac:dyDescent="0.25">
      <c r="A96" s="17" t="s">
        <v>137</v>
      </c>
      <c r="B96" s="54">
        <v>25819</v>
      </c>
      <c r="C96" s="55" t="s">
        <v>138</v>
      </c>
      <c r="D96" s="55" t="s">
        <v>94</v>
      </c>
      <c r="E96" s="68">
        <v>43351</v>
      </c>
      <c r="F96" s="55">
        <v>22610</v>
      </c>
      <c r="G96" s="46">
        <v>0</v>
      </c>
      <c r="H96" s="47">
        <v>7208</v>
      </c>
      <c r="I96" s="47">
        <v>682</v>
      </c>
      <c r="J96" s="47">
        <v>15402</v>
      </c>
    </row>
    <row r="97" spans="1:23" customFormat="1" ht="15.75" x14ac:dyDescent="0.25">
      <c r="A97" s="69"/>
      <c r="B97" s="70"/>
      <c r="C97" s="70"/>
      <c r="D97" s="70"/>
      <c r="E97" s="71"/>
      <c r="F97" s="72">
        <f>SUM(F96)</f>
        <v>22610</v>
      </c>
      <c r="G97" s="72">
        <f t="shared" ref="G97:J97" si="3">SUM(G96)</f>
        <v>0</v>
      </c>
      <c r="H97" s="72">
        <f t="shared" si="3"/>
        <v>7208</v>
      </c>
      <c r="I97" s="72">
        <f t="shared" si="3"/>
        <v>682</v>
      </c>
      <c r="J97" s="72">
        <f t="shared" si="3"/>
        <v>15402</v>
      </c>
    </row>
    <row r="98" spans="1:23" s="24" customFormat="1" ht="15.75" x14ac:dyDescent="0.2">
      <c r="A98" s="14"/>
      <c r="B98" s="14"/>
      <c r="C98" s="14"/>
      <c r="D98" s="14"/>
      <c r="E98" s="14"/>
      <c r="F98" s="14"/>
      <c r="G98" s="14"/>
      <c r="H98" s="13"/>
      <c r="I98" s="13"/>
      <c r="J98" s="13"/>
      <c r="K98" s="13"/>
      <c r="L98" s="13"/>
      <c r="M98" s="13"/>
      <c r="N98" s="13"/>
    </row>
    <row r="99" spans="1:23" s="24" customFormat="1" ht="13.5" customHeight="1" x14ac:dyDescent="0.2">
      <c r="A99" s="14"/>
      <c r="B99" s="14"/>
      <c r="C99" s="14"/>
      <c r="D99" s="14"/>
      <c r="E99" s="14"/>
      <c r="F99" s="14"/>
      <c r="G99" s="14"/>
      <c r="H99" s="13"/>
      <c r="I99" s="13"/>
      <c r="J99" s="13"/>
      <c r="K99" s="13"/>
      <c r="L99" s="13"/>
      <c r="M99" s="13"/>
      <c r="N99" s="13"/>
    </row>
    <row r="100" spans="1:23" s="24" customFormat="1" ht="15.75" x14ac:dyDescent="0.25">
      <c r="A100" s="42" t="s">
        <v>85</v>
      </c>
      <c r="B100" s="14"/>
      <c r="C100" s="14"/>
      <c r="D100" s="14"/>
      <c r="E100" s="14"/>
      <c r="F100" s="14"/>
      <c r="G100" s="14"/>
      <c r="H100" s="13"/>
      <c r="I100" s="1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s="24" customFormat="1" ht="15.75" x14ac:dyDescent="0.25">
      <c r="A101" s="42"/>
      <c r="B101" s="14"/>
      <c r="C101" s="14"/>
      <c r="D101" s="14"/>
      <c r="E101" s="14"/>
      <c r="F101" s="14"/>
      <c r="G101" s="14"/>
      <c r="H101" s="13"/>
      <c r="I101" s="1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s="24" customFormat="1" ht="15.75" x14ac:dyDescent="0.25">
      <c r="A102" s="42" t="s">
        <v>134</v>
      </c>
      <c r="B102" s="14"/>
      <c r="C102" s="14"/>
      <c r="D102" s="14"/>
      <c r="E102" s="14"/>
      <c r="F102" s="14"/>
      <c r="G102" s="14"/>
      <c r="H102" s="13"/>
      <c r="I102" s="1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s="3" customFormat="1" ht="99.75" customHeight="1" x14ac:dyDescent="0.2">
      <c r="A103" s="34" t="s">
        <v>135</v>
      </c>
      <c r="B103" s="26" t="s">
        <v>25</v>
      </c>
      <c r="C103" s="26" t="s">
        <v>21</v>
      </c>
      <c r="D103" s="26" t="s">
        <v>65</v>
      </c>
      <c r="E103" s="26" t="s">
        <v>26</v>
      </c>
      <c r="F103" s="26" t="s">
        <v>22</v>
      </c>
      <c r="G103" s="26" t="s">
        <v>23</v>
      </c>
      <c r="H103" s="24"/>
      <c r="I103" s="2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s="3" customFormat="1" x14ac:dyDescent="0.2">
      <c r="A104" s="20" t="s">
        <v>39</v>
      </c>
      <c r="B104" s="20" t="s">
        <v>40</v>
      </c>
      <c r="C104" s="20" t="s">
        <v>41</v>
      </c>
      <c r="D104" s="20" t="s">
        <v>42</v>
      </c>
      <c r="E104" s="20" t="s">
        <v>43</v>
      </c>
      <c r="F104" s="20" t="s">
        <v>44</v>
      </c>
      <c r="G104" s="21" t="s">
        <v>49</v>
      </c>
      <c r="H104" s="24"/>
      <c r="I104" s="2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s="3" customFormat="1" ht="21.75" customHeight="1" x14ac:dyDescent="0.2">
      <c r="A105" s="16" t="s">
        <v>136</v>
      </c>
      <c r="B105" s="15">
        <v>28320</v>
      </c>
      <c r="C105" s="65">
        <v>42474</v>
      </c>
      <c r="D105" s="16" t="s">
        <v>131</v>
      </c>
      <c r="E105" s="16" t="s">
        <v>130</v>
      </c>
      <c r="F105" s="16">
        <v>0</v>
      </c>
      <c r="G105" s="16">
        <v>28320</v>
      </c>
      <c r="H105" s="13"/>
      <c r="I105" s="1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20.25" customHeight="1" x14ac:dyDescent="0.2">
      <c r="A106" s="8"/>
      <c r="B106" s="9"/>
      <c r="C106" s="9"/>
      <c r="D106" s="9"/>
      <c r="E106" s="36"/>
      <c r="F106" s="25">
        <f>SUM(F105:F105)</f>
        <v>0</v>
      </c>
      <c r="G106" s="25">
        <f>SUM(G105:G105)</f>
        <v>28320</v>
      </c>
      <c r="H106" s="13"/>
      <c r="I106" s="13"/>
    </row>
  </sheetData>
  <mergeCells count="67">
    <mergeCell ref="A7:N7"/>
    <mergeCell ref="A30:N30"/>
    <mergeCell ref="A32:N32"/>
    <mergeCell ref="L39:M40"/>
    <mergeCell ref="L41:M41"/>
    <mergeCell ref="A37:C37"/>
    <mergeCell ref="B39:D39"/>
    <mergeCell ref="E39:G39"/>
    <mergeCell ref="I39:I40"/>
    <mergeCell ref="J39:J40"/>
    <mergeCell ref="K39:K40"/>
    <mergeCell ref="L13:L14"/>
    <mergeCell ref="A26:F26"/>
    <mergeCell ref="A39:A40"/>
    <mergeCell ref="A4:N4"/>
    <mergeCell ref="A6:N6"/>
    <mergeCell ref="A8:H8"/>
    <mergeCell ref="A12:A14"/>
    <mergeCell ref="B12:B14"/>
    <mergeCell ref="C12:C14"/>
    <mergeCell ref="D12:D14"/>
    <mergeCell ref="E12:E14"/>
    <mergeCell ref="F12:F14"/>
    <mergeCell ref="G12:G14"/>
    <mergeCell ref="M12:M14"/>
    <mergeCell ref="H12:H14"/>
    <mergeCell ref="J12:J14"/>
    <mergeCell ref="N12:N14"/>
    <mergeCell ref="K13:K14"/>
    <mergeCell ref="I12:I14"/>
    <mergeCell ref="J83:J85"/>
    <mergeCell ref="A29:N29"/>
    <mergeCell ref="L42:M42"/>
    <mergeCell ref="D68:E68"/>
    <mergeCell ref="G83:G85"/>
    <mergeCell ref="D66:E66"/>
    <mergeCell ref="D67:E67"/>
    <mergeCell ref="H83:H85"/>
    <mergeCell ref="I83:I85"/>
    <mergeCell ref="A83:A85"/>
    <mergeCell ref="B83:B85"/>
    <mergeCell ref="C83:C85"/>
    <mergeCell ref="D83:D85"/>
    <mergeCell ref="H39:H40"/>
    <mergeCell ref="E83:E85"/>
    <mergeCell ref="F83:F85"/>
    <mergeCell ref="A92:A94"/>
    <mergeCell ref="B92:B94"/>
    <mergeCell ref="C92:C94"/>
    <mergeCell ref="D92:D94"/>
    <mergeCell ref="E92:E94"/>
    <mergeCell ref="F92:F94"/>
    <mergeCell ref="G92:G94"/>
    <mergeCell ref="H92:H94"/>
    <mergeCell ref="I92:I94"/>
    <mergeCell ref="J92:J94"/>
    <mergeCell ref="J74:J76"/>
    <mergeCell ref="A74:A76"/>
    <mergeCell ref="B74:B76"/>
    <mergeCell ref="C74:C76"/>
    <mergeCell ref="D74:D76"/>
    <mergeCell ref="E74:E76"/>
    <mergeCell ref="A91:B91"/>
    <mergeCell ref="F74:F76"/>
    <mergeCell ref="G74:G76"/>
    <mergeCell ref="H74:H76"/>
    <mergeCell ref="I74:I76"/>
  </mergeCells>
  <conditionalFormatting sqref="I42">
    <cfRule type="cellIs" dxfId="0" priority="1" stopIfTrue="1" operator="lessThan">
      <formula>$J$10</formula>
    </cfRule>
  </conditionalFormatting>
  <dataValidations disablePrompts="1" count="1">
    <dataValidation type="whole" operator="lessThanOrEqual" allowBlank="1" showInputMessage="1" showErrorMessage="1" error="не може!" sqref="S83:S102 S74:S81">
      <formula1>0</formula1>
    </dataValidation>
  </dataValidations>
  <pageMargins left="0" right="0" top="0" bottom="0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№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Десислава Янкова</dc:creator>
  <cp:lastModifiedBy>Mariya Ivanova</cp:lastModifiedBy>
  <cp:lastPrinted>2017-02-21T10:10:33Z</cp:lastPrinted>
  <dcterms:created xsi:type="dcterms:W3CDTF">2016-06-20T13:38:46Z</dcterms:created>
  <dcterms:modified xsi:type="dcterms:W3CDTF">2017-07-06T08:28:02Z</dcterms:modified>
</cp:coreProperties>
</file>